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900" yWindow="225" windowWidth="15360" windowHeight="7695"/>
  </bookViews>
  <sheets>
    <sheet name="Data" sheetId="2" r:id="rId1"/>
    <sheet name="cdec figs" sheetId="3" r:id="rId2"/>
    <sheet name="WQ figs" sheetId="5" r:id="rId3"/>
  </sheets>
  <definedNames>
    <definedName name="_xlnm.Database">#REF!</definedName>
    <definedName name="dd">#REF!</definedName>
    <definedName name="duh">#REF!</definedName>
    <definedName name="HEAD">#REF!</definedName>
    <definedName name="INITIALS">#REF!</definedName>
    <definedName name="LINE">#REF!</definedName>
    <definedName name="ll">#REF!</definedName>
    <definedName name="_xlnm.Print_Area" localSheetId="1">'cdec figs'!$A$1:$S$150</definedName>
    <definedName name="_xlnm.Print_Area" localSheetId="2">'WQ figs'!$A$1:$S$125</definedName>
  </definedNames>
  <calcPr calcId="145621"/>
</workbook>
</file>

<file path=xl/calcChain.xml><?xml version="1.0" encoding="utf-8"?>
<calcChain xmlns="http://schemas.openxmlformats.org/spreadsheetml/2006/main">
  <c r="V118" i="2" l="1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05" i="2"/>
  <c r="V41" i="2"/>
  <c r="V77" i="2"/>
  <c r="AU168" i="2"/>
  <c r="AU147" i="2"/>
  <c r="AU105" i="2"/>
  <c r="AU77" i="2"/>
  <c r="AU41" i="2"/>
  <c r="AU32" i="2" l="1"/>
  <c r="AU31" i="2"/>
  <c r="AU30" i="2"/>
  <c r="AU29" i="2"/>
  <c r="AU28" i="2"/>
  <c r="AU27" i="2"/>
  <c r="AU26" i="2"/>
  <c r="AU25" i="2"/>
  <c r="AU24" i="2"/>
  <c r="AU19" i="2"/>
  <c r="AJ31" i="2"/>
  <c r="AJ30" i="2"/>
  <c r="AJ29" i="2"/>
  <c r="AJ28" i="2"/>
  <c r="AJ27" i="2"/>
  <c r="AJ25" i="2"/>
  <c r="AJ24" i="2"/>
</calcChain>
</file>

<file path=xl/sharedStrings.xml><?xml version="1.0" encoding="utf-8"?>
<sst xmlns="http://schemas.openxmlformats.org/spreadsheetml/2006/main" count="93" uniqueCount="62">
  <si>
    <t>Total Suspended Solids</t>
  </si>
  <si>
    <t>mg/L</t>
  </si>
  <si>
    <t>Nutrients</t>
  </si>
  <si>
    <t>Chlorophyll A</t>
  </si>
  <si>
    <t>µg/L</t>
  </si>
  <si>
    <t>Total Organic Carbon</t>
  </si>
  <si>
    <t>Dissolved Organic Carbon</t>
  </si>
  <si>
    <t>Bacteria</t>
  </si>
  <si>
    <t>E. Coli</t>
  </si>
  <si>
    <t>#/100ml</t>
  </si>
  <si>
    <t>fecal coliform</t>
  </si>
  <si>
    <t>total coliform</t>
  </si>
  <si>
    <t>Trace elements, cations</t>
  </si>
  <si>
    <t>hardness</t>
  </si>
  <si>
    <t>Trace elements, anions</t>
  </si>
  <si>
    <t>Trace elements, total</t>
  </si>
  <si>
    <t>Field Measurements</t>
  </si>
  <si>
    <t>pH</t>
  </si>
  <si>
    <t>electrical conductivity</t>
  </si>
  <si>
    <t>turbidity</t>
  </si>
  <si>
    <t>dissolved oxygen</t>
  </si>
  <si>
    <t>temperature</t>
  </si>
  <si>
    <t>order</t>
  </si>
  <si>
    <t>SAN JOAQUIN R BELOW MENDOTA DAM (MEN)</t>
  </si>
  <si>
    <t>Days</t>
  </si>
  <si>
    <t>uS/cm</t>
  </si>
  <si>
    <t>ntu</t>
  </si>
  <si>
    <t>ng/L/1000</t>
  </si>
  <si>
    <t>Ammonia as N</t>
  </si>
  <si>
    <t>Nitrate as N</t>
  </si>
  <si>
    <t>Nitrite as N</t>
  </si>
  <si>
    <t>Phosphorous, total as P</t>
  </si>
  <si>
    <t>Total Kjeldal nitrogen</t>
  </si>
  <si>
    <t>Calcium</t>
  </si>
  <si>
    <t>Magnesium</t>
  </si>
  <si>
    <t>Potassium</t>
  </si>
  <si>
    <t>Sodium</t>
  </si>
  <si>
    <t>Alkalinity</t>
  </si>
  <si>
    <t>Bicarbonate alkalinity</t>
  </si>
  <si>
    <t>Carbonate alkalinity</t>
  </si>
  <si>
    <t>Hydroxide alkalinity</t>
  </si>
  <si>
    <t>Chloride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</si>
  <si>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</si>
  <si>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</si>
  <si>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</si>
  <si>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</si>
  <si>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</si>
  <si>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</si>
  <si>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</si>
  <si>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</si>
  <si>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</si>
  <si>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</si>
  <si>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</si>
  <si>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EC</t>
  </si>
  <si>
    <t>avg tempF</t>
  </si>
  <si>
    <t>max temp F</t>
  </si>
  <si>
    <t>DMC Check 21</t>
  </si>
  <si>
    <t>C</t>
  </si>
  <si>
    <t>F</t>
  </si>
  <si>
    <t>MEN FLOW</t>
  </si>
  <si>
    <t>CFS</t>
  </si>
  <si>
    <t>MEN 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</si>
</sst>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\ h:mm;@"/>
    <numFmt numFmtId="165" formatCode="mm/dd/yy;@"/>
    <numFmt numFmtId="166" formatCode="0.0"/>
  </numFmts>
  <fonts count="28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FF0000"/>
      <name val="Calibri "/>
    </font>
    <font>
      <sz val="11"/>
      <color theme="1"/>
      <name val="Calibri "/>
    </font>
    <font>
      <sz val="11"/>
      <name val="Calibri "/>
    </font>
    <font>
      <b/>
      <sz val="11"/>
      <name val="Calibri 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0" fillId="3" borderId="0" applyNumberFormat="0" applyBorder="0" applyAlignment="0" applyProtection="0"/>
    <xf numFmtId="0" fontId="14" fillId="6" borderId="4" applyNumberFormat="0" applyAlignment="0" applyProtection="0"/>
    <xf numFmtId="0" fontId="16" fillId="7" borderId="7" applyNumberFormat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12" fillId="5" borderId="4" applyNumberFormat="0" applyAlignment="0" applyProtection="0"/>
    <xf numFmtId="0" fontId="15" fillId="0" borderId="6" applyNumberFormat="0" applyFill="0" applyAlignment="0" applyProtection="0"/>
    <xf numFmtId="0" fontId="11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8" borderId="8" applyNumberFormat="0" applyFont="0" applyAlignment="0" applyProtection="0"/>
    <xf numFmtId="0" fontId="13" fillId="6" borderId="5" applyNumberFormat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1" fillId="0" borderId="0"/>
    <xf numFmtId="3" fontId="3" fillId="0" borderId="0" applyFont="0" applyFill="0" applyBorder="0" applyAlignment="0" applyProtection="0">
      <alignment vertical="top"/>
    </xf>
    <xf numFmtId="0" fontId="2" fillId="0" borderId="0"/>
    <xf numFmtId="0" fontId="22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>
      <alignment vertical="top"/>
    </xf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>
      <alignment vertical="top"/>
    </xf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</cellStyleXfs>
  <cellXfs count="35">
    <xf numFmtId="0" fontId="0" fillId="0" borderId="0" xfId="0"/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166" fontId="26" fillId="0" borderId="0" xfId="47" applyNumberFormat="1" applyFont="1" applyFill="1" applyBorder="1" applyAlignment="1">
      <alignment horizontal="center" vertical="center"/>
    </xf>
    <xf numFmtId="0" fontId="25" fillId="0" borderId="0" xfId="63" applyFont="1"/>
    <xf numFmtId="0" fontId="25" fillId="0" borderId="0" xfId="67" applyFont="1"/>
    <xf numFmtId="0" fontId="25" fillId="0" borderId="0" xfId="0" applyFont="1" applyAlignment="1">
      <alignment horizontal="center"/>
    </xf>
    <xf numFmtId="164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wrapText="1"/>
    </xf>
    <xf numFmtId="164" fontId="25" fillId="0" borderId="0" xfId="0" applyNumberFormat="1" applyFont="1" applyAlignment="1">
      <alignment wrapText="1"/>
    </xf>
    <xf numFmtId="0" fontId="25" fillId="0" borderId="0" xfId="0" applyFont="1" applyAlignment="1">
      <alignment wrapText="1"/>
    </xf>
    <xf numFmtId="2" fontId="25" fillId="0" borderId="0" xfId="0" applyNumberFormat="1" applyFont="1" applyAlignment="1">
      <alignment horizontal="center" wrapText="1"/>
    </xf>
    <xf numFmtId="165" fontId="25" fillId="0" borderId="0" xfId="0" applyNumberFormat="1" applyFont="1"/>
    <xf numFmtId="0" fontId="25" fillId="0" borderId="0" xfId="0" applyNumberFormat="1" applyFont="1"/>
    <xf numFmtId="14" fontId="25" fillId="0" borderId="0" xfId="0" applyNumberFormat="1" applyFont="1"/>
    <xf numFmtId="1" fontId="25" fillId="0" borderId="0" xfId="0" applyNumberFormat="1" applyFont="1" applyAlignment="1">
      <alignment horizontal="center"/>
    </xf>
    <xf numFmtId="1" fontId="25" fillId="0" borderId="0" xfId="0" applyNumberFormat="1" applyFont="1"/>
    <xf numFmtId="14" fontId="25" fillId="33" borderId="0" xfId="0" applyNumberFormat="1" applyFont="1" applyFill="1"/>
    <xf numFmtId="0" fontId="25" fillId="33" borderId="0" xfId="0" applyFont="1" applyFill="1"/>
    <xf numFmtId="1" fontId="25" fillId="33" borderId="0" xfId="0" applyNumberFormat="1" applyFont="1" applyFill="1" applyAlignment="1">
      <alignment horizontal="center"/>
    </xf>
    <xf numFmtId="1" fontId="25" fillId="33" borderId="0" xfId="0" applyNumberFormat="1" applyFont="1" applyFill="1"/>
    <xf numFmtId="1" fontId="25" fillId="0" borderId="0" xfId="0" applyNumberFormat="1" applyFont="1" applyFill="1" applyAlignment="1">
      <alignment horizontal="center"/>
    </xf>
    <xf numFmtId="0" fontId="25" fillId="0" borderId="0" xfId="0" applyFont="1" applyFill="1"/>
    <xf numFmtId="166" fontId="25" fillId="0" borderId="0" xfId="0" applyNumberFormat="1" applyFont="1"/>
    <xf numFmtId="0" fontId="24" fillId="0" borderId="0" xfId="0" applyFont="1"/>
    <xf numFmtId="166" fontId="25" fillId="33" borderId="0" xfId="0" applyNumberFormat="1" applyFont="1" applyFill="1"/>
    <xf numFmtId="0" fontId="24" fillId="0" borderId="0" xfId="0" applyFont="1" applyFill="1"/>
    <xf numFmtId="1" fontId="25" fillId="0" borderId="0" xfId="0" applyNumberFormat="1" applyFont="1" applyAlignment="1"/>
    <xf numFmtId="0" fontId="25" fillId="0" borderId="0" xfId="0" applyFont="1" applyBorder="1" applyAlignment="1">
      <alignment wrapText="1"/>
    </xf>
    <xf numFmtId="1" fontId="25" fillId="0" borderId="0" xfId="0" applyNumberFormat="1" applyFont="1" applyAlignment="1">
      <alignment vertical="center"/>
    </xf>
    <xf numFmtId="1" fontId="27" fillId="0" borderId="0" xfId="0" applyNumberFormat="1" applyFont="1" applyAlignment="1">
      <alignment horizontal="center"/>
    </xf>
    <xf numFmtId="1" fontId="26" fillId="0" borderId="0" xfId="28" applyNumberFormat="1" applyFont="1"/>
    <xf numFmtId="0" fontId="26" fillId="0" borderId="0" xfId="47" applyFont="1" applyFill="1" applyBorder="1" applyAlignment="1">
      <alignment horizontal="center" vertical="center"/>
    </xf>
    <xf numFmtId="0" fontId="26" fillId="0" borderId="0" xfId="47" applyFont="1" applyFill="1" applyAlignment="1">
      <alignment horizontal="center"/>
    </xf>
  </cellXfs>
  <cellStyles count="7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3" xfId="29"/>
    <cellStyle name="Comma 4" xfId="30"/>
    <cellStyle name="Comma 4 2" xfId="31"/>
    <cellStyle name="Comma 5" xfId="32"/>
    <cellStyle name="Comma 6" xfId="33"/>
    <cellStyle name="Comma 7" xfId="34"/>
    <cellStyle name="Comma0" xfId="62"/>
    <cellStyle name="Comma0 2" xfId="72"/>
    <cellStyle name="Currency 2" xfId="35"/>
    <cellStyle name="Currency 2 2" xfId="36"/>
    <cellStyle name="Currency 3" xfId="37"/>
    <cellStyle name="Currency0" xfId="73"/>
    <cellStyle name="Date" xfId="74"/>
    <cellStyle name="Explanatory Text 2" xfId="38"/>
    <cellStyle name="Fixed" xfId="75"/>
    <cellStyle name="Good 2" xfId="39"/>
    <cellStyle name="Heading 1 2" xfId="40"/>
    <cellStyle name="Heading 2 2" xfId="41"/>
    <cellStyle name="Heading 3 2" xfId="42"/>
    <cellStyle name="Heading 4 2" xfId="43"/>
    <cellStyle name="Hyperlink 2" xfId="65"/>
    <cellStyle name="Input 2" xfId="44"/>
    <cellStyle name="Linked Cell 2" xfId="45"/>
    <cellStyle name="Neutral 2" xfId="46"/>
    <cellStyle name="Normal" xfId="0" builtinId="0"/>
    <cellStyle name="Normal 10" xfId="64"/>
    <cellStyle name="Normal 2" xfId="47"/>
    <cellStyle name="Normal 2 2" xfId="71"/>
    <cellStyle name="Normal 2 3" xfId="66"/>
    <cellStyle name="Normal 3" xfId="48"/>
    <cellStyle name="Normal 3 2" xfId="49"/>
    <cellStyle name="Normal 4" xfId="50"/>
    <cellStyle name="Normal 4 2" xfId="70"/>
    <cellStyle name="Normal 4 3" xfId="67"/>
    <cellStyle name="Normal 5" xfId="51"/>
    <cellStyle name="Normal 5 2" xfId="68"/>
    <cellStyle name="Normal 6" xfId="52"/>
    <cellStyle name="Normal 7" xfId="53"/>
    <cellStyle name="Normal 8" xfId="61"/>
    <cellStyle name="Normal 9" xfId="63"/>
    <cellStyle name="Note 2" xfId="54"/>
    <cellStyle name="Output 2" xfId="55"/>
    <cellStyle name="Percent 2" xfId="56"/>
    <cellStyle name="Percent 2 2" xfId="69"/>
    <cellStyle name="Percent 3" xfId="57"/>
    <cellStyle name="Percent 4" xfId="58"/>
    <cellStyle name="Total 2" xfId="59"/>
    <cellStyle name="Warning Text 2" xfId="6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5a. San Joaquin River Below Mendota Dam</a:t>
            </a:r>
          </a:p>
          <a:p>
            <a:pPr>
              <a:defRPr sz="1200"/>
            </a:pPr>
            <a:r>
              <a:rPr lang="en-US" sz="1200"/>
              <a:t>Mean Daily Flow (cfs)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014599737532832E-2"/>
          <c:y val="0.15295518615728795"/>
          <c:w val="0.93125391878098551"/>
          <c:h val="0.74676193253621526"/>
        </c:manualLayout>
      </c:layout>
      <c:lineChart>
        <c:grouping val="standard"/>
        <c:varyColors val="0"/>
        <c:ser>
          <c:idx val="1"/>
          <c:order val="0"/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Data!$C$33:$C$397</c:f>
              <c:numCache>
                <c:formatCode>General</c:formatCode>
                <c:ptCount val="365"/>
                <c:pt idx="0">
                  <c:v>155</c:v>
                </c:pt>
                <c:pt idx="1">
                  <c:v>157</c:v>
                </c:pt>
                <c:pt idx="2">
                  <c:v>160</c:v>
                </c:pt>
                <c:pt idx="3">
                  <c:v>161</c:v>
                </c:pt>
                <c:pt idx="4">
                  <c:v>157</c:v>
                </c:pt>
                <c:pt idx="5">
                  <c:v>155</c:v>
                </c:pt>
                <c:pt idx="6">
                  <c:v>155</c:v>
                </c:pt>
                <c:pt idx="7">
                  <c:v>151</c:v>
                </c:pt>
                <c:pt idx="8">
                  <c:v>149</c:v>
                </c:pt>
                <c:pt idx="9">
                  <c:v>150</c:v>
                </c:pt>
                <c:pt idx="10">
                  <c:v>154</c:v>
                </c:pt>
                <c:pt idx="11">
                  <c:v>155</c:v>
                </c:pt>
                <c:pt idx="12">
                  <c:v>154</c:v>
                </c:pt>
                <c:pt idx="13">
                  <c:v>152</c:v>
                </c:pt>
                <c:pt idx="14">
                  <c:v>140</c:v>
                </c:pt>
                <c:pt idx="15">
                  <c:v>129</c:v>
                </c:pt>
                <c:pt idx="16">
                  <c:v>129</c:v>
                </c:pt>
                <c:pt idx="17">
                  <c:v>132</c:v>
                </c:pt>
                <c:pt idx="18">
                  <c:v>132</c:v>
                </c:pt>
                <c:pt idx="19">
                  <c:v>131</c:v>
                </c:pt>
                <c:pt idx="20">
                  <c:v>131</c:v>
                </c:pt>
                <c:pt idx="21">
                  <c:v>131</c:v>
                </c:pt>
                <c:pt idx="22">
                  <c:v>130</c:v>
                </c:pt>
                <c:pt idx="23">
                  <c:v>131</c:v>
                </c:pt>
                <c:pt idx="24">
                  <c:v>135</c:v>
                </c:pt>
                <c:pt idx="25">
                  <c:v>138</c:v>
                </c:pt>
                <c:pt idx="26">
                  <c:v>138</c:v>
                </c:pt>
                <c:pt idx="27">
                  <c:v>140</c:v>
                </c:pt>
                <c:pt idx="28">
                  <c:v>141</c:v>
                </c:pt>
                <c:pt idx="29">
                  <c:v>143</c:v>
                </c:pt>
                <c:pt idx="30">
                  <c:v>143</c:v>
                </c:pt>
                <c:pt idx="31">
                  <c:v>144</c:v>
                </c:pt>
                <c:pt idx="32">
                  <c:v>146</c:v>
                </c:pt>
                <c:pt idx="33">
                  <c:v>150</c:v>
                </c:pt>
                <c:pt idx="34">
                  <c:v>151</c:v>
                </c:pt>
                <c:pt idx="35">
                  <c:v>187</c:v>
                </c:pt>
                <c:pt idx="36">
                  <c:v>245</c:v>
                </c:pt>
                <c:pt idx="37">
                  <c:v>228</c:v>
                </c:pt>
                <c:pt idx="38">
                  <c:v>186</c:v>
                </c:pt>
                <c:pt idx="39">
                  <c:v>190</c:v>
                </c:pt>
                <c:pt idx="40">
                  <c:v>204</c:v>
                </c:pt>
                <c:pt idx="41">
                  <c:v>217</c:v>
                </c:pt>
                <c:pt idx="42">
                  <c:v>266</c:v>
                </c:pt>
                <c:pt idx="43">
                  <c:v>359</c:v>
                </c:pt>
                <c:pt idx="44">
                  <c:v>412</c:v>
                </c:pt>
                <c:pt idx="45">
                  <c:v>407</c:v>
                </c:pt>
                <c:pt idx="46">
                  <c:v>393</c:v>
                </c:pt>
                <c:pt idx="47">
                  <c:v>437</c:v>
                </c:pt>
                <c:pt idx="48">
                  <c:v>509</c:v>
                </c:pt>
                <c:pt idx="49">
                  <c:v>560</c:v>
                </c:pt>
                <c:pt idx="50">
                  <c:v>588</c:v>
                </c:pt>
                <c:pt idx="52">
                  <c:v>595</c:v>
                </c:pt>
                <c:pt idx="53">
                  <c:v>590</c:v>
                </c:pt>
                <c:pt idx="54">
                  <c:v>578</c:v>
                </c:pt>
                <c:pt idx="55">
                  <c:v>543</c:v>
                </c:pt>
                <c:pt idx="56">
                  <c:v>507</c:v>
                </c:pt>
                <c:pt idx="57">
                  <c:v>462</c:v>
                </c:pt>
                <c:pt idx="58">
                  <c:v>429</c:v>
                </c:pt>
                <c:pt idx="59">
                  <c:v>428</c:v>
                </c:pt>
                <c:pt idx="60">
                  <c:v>445</c:v>
                </c:pt>
                <c:pt idx="61">
                  <c:v>426</c:v>
                </c:pt>
                <c:pt idx="62">
                  <c:v>412</c:v>
                </c:pt>
                <c:pt idx="63">
                  <c:v>384</c:v>
                </c:pt>
                <c:pt idx="64">
                  <c:v>327</c:v>
                </c:pt>
                <c:pt idx="65">
                  <c:v>266</c:v>
                </c:pt>
                <c:pt idx="66">
                  <c:v>232</c:v>
                </c:pt>
                <c:pt idx="67">
                  <c:v>207</c:v>
                </c:pt>
                <c:pt idx="68">
                  <c:v>199</c:v>
                </c:pt>
                <c:pt idx="69">
                  <c:v>221</c:v>
                </c:pt>
                <c:pt idx="70">
                  <c:v>214</c:v>
                </c:pt>
                <c:pt idx="71">
                  <c:v>203</c:v>
                </c:pt>
                <c:pt idx="72">
                  <c:v>202</c:v>
                </c:pt>
                <c:pt idx="73">
                  <c:v>208</c:v>
                </c:pt>
                <c:pt idx="74">
                  <c:v>214</c:v>
                </c:pt>
                <c:pt idx="75">
                  <c:v>211</c:v>
                </c:pt>
                <c:pt idx="76">
                  <c:v>182</c:v>
                </c:pt>
                <c:pt idx="77">
                  <c:v>157</c:v>
                </c:pt>
                <c:pt idx="78">
                  <c:v>133</c:v>
                </c:pt>
                <c:pt idx="79">
                  <c:v>125</c:v>
                </c:pt>
                <c:pt idx="80">
                  <c:v>131</c:v>
                </c:pt>
                <c:pt idx="81">
                  <c:v>133</c:v>
                </c:pt>
                <c:pt idx="82">
                  <c:v>158</c:v>
                </c:pt>
                <c:pt idx="83">
                  <c:v>176</c:v>
                </c:pt>
                <c:pt idx="84">
                  <c:v>179</c:v>
                </c:pt>
                <c:pt idx="85">
                  <c:v>177</c:v>
                </c:pt>
                <c:pt idx="86">
                  <c:v>164</c:v>
                </c:pt>
                <c:pt idx="87">
                  <c:v>144</c:v>
                </c:pt>
                <c:pt idx="88">
                  <c:v>151</c:v>
                </c:pt>
                <c:pt idx="89">
                  <c:v>169</c:v>
                </c:pt>
                <c:pt idx="90">
                  <c:v>160</c:v>
                </c:pt>
                <c:pt idx="91">
                  <c:v>145</c:v>
                </c:pt>
                <c:pt idx="92">
                  <c:v>147</c:v>
                </c:pt>
                <c:pt idx="93">
                  <c:v>158</c:v>
                </c:pt>
                <c:pt idx="94">
                  <c:v>162</c:v>
                </c:pt>
                <c:pt idx="95">
                  <c:v>147</c:v>
                </c:pt>
                <c:pt idx="96">
                  <c:v>138</c:v>
                </c:pt>
                <c:pt idx="97">
                  <c:v>133</c:v>
                </c:pt>
                <c:pt idx="98">
                  <c:v>138</c:v>
                </c:pt>
                <c:pt idx="99">
                  <c:v>133</c:v>
                </c:pt>
                <c:pt idx="100">
                  <c:v>140</c:v>
                </c:pt>
                <c:pt idx="101">
                  <c:v>171</c:v>
                </c:pt>
                <c:pt idx="102">
                  <c:v>201</c:v>
                </c:pt>
                <c:pt idx="103">
                  <c:v>236</c:v>
                </c:pt>
                <c:pt idx="104">
                  <c:v>260</c:v>
                </c:pt>
                <c:pt idx="105">
                  <c:v>276</c:v>
                </c:pt>
                <c:pt idx="106">
                  <c:v>288</c:v>
                </c:pt>
                <c:pt idx="107">
                  <c:v>296</c:v>
                </c:pt>
                <c:pt idx="108">
                  <c:v>283</c:v>
                </c:pt>
                <c:pt idx="109">
                  <c:v>286</c:v>
                </c:pt>
                <c:pt idx="110">
                  <c:v>319</c:v>
                </c:pt>
                <c:pt idx="111">
                  <c:v>308</c:v>
                </c:pt>
                <c:pt idx="112">
                  <c:v>292</c:v>
                </c:pt>
                <c:pt idx="113">
                  <c:v>294</c:v>
                </c:pt>
                <c:pt idx="114">
                  <c:v>325</c:v>
                </c:pt>
                <c:pt idx="115">
                  <c:v>362</c:v>
                </c:pt>
                <c:pt idx="116">
                  <c:v>361</c:v>
                </c:pt>
                <c:pt idx="117">
                  <c:v>340</c:v>
                </c:pt>
                <c:pt idx="118">
                  <c:v>349</c:v>
                </c:pt>
                <c:pt idx="119">
                  <c:v>350</c:v>
                </c:pt>
                <c:pt idx="120">
                  <c:v>352</c:v>
                </c:pt>
                <c:pt idx="121">
                  <c:v>373</c:v>
                </c:pt>
                <c:pt idx="122">
                  <c:v>372</c:v>
                </c:pt>
                <c:pt idx="123">
                  <c:v>348</c:v>
                </c:pt>
                <c:pt idx="124">
                  <c:v>335</c:v>
                </c:pt>
                <c:pt idx="125">
                  <c:v>298</c:v>
                </c:pt>
                <c:pt idx="126">
                  <c:v>242</c:v>
                </c:pt>
                <c:pt idx="127">
                  <c:v>237</c:v>
                </c:pt>
                <c:pt idx="128">
                  <c:v>247</c:v>
                </c:pt>
                <c:pt idx="129">
                  <c:v>238</c:v>
                </c:pt>
                <c:pt idx="130">
                  <c:v>248</c:v>
                </c:pt>
                <c:pt idx="131">
                  <c:v>284</c:v>
                </c:pt>
                <c:pt idx="132">
                  <c:v>350</c:v>
                </c:pt>
                <c:pt idx="133">
                  <c:v>413</c:v>
                </c:pt>
                <c:pt idx="134">
                  <c:v>469</c:v>
                </c:pt>
                <c:pt idx="135">
                  <c:v>517</c:v>
                </c:pt>
                <c:pt idx="136">
                  <c:v>538</c:v>
                </c:pt>
                <c:pt idx="137">
                  <c:v>522</c:v>
                </c:pt>
                <c:pt idx="138">
                  <c:v>516</c:v>
                </c:pt>
                <c:pt idx="139">
                  <c:v>483</c:v>
                </c:pt>
                <c:pt idx="140">
                  <c:v>463</c:v>
                </c:pt>
                <c:pt idx="141">
                  <c:v>492</c:v>
                </c:pt>
                <c:pt idx="142">
                  <c:v>523</c:v>
                </c:pt>
                <c:pt idx="143">
                  <c:v>548</c:v>
                </c:pt>
                <c:pt idx="144">
                  <c:v>572</c:v>
                </c:pt>
                <c:pt idx="145">
                  <c:v>614</c:v>
                </c:pt>
                <c:pt idx="146">
                  <c:v>646</c:v>
                </c:pt>
                <c:pt idx="147">
                  <c:v>619</c:v>
                </c:pt>
                <c:pt idx="148">
                  <c:v>592</c:v>
                </c:pt>
                <c:pt idx="149">
                  <c:v>572</c:v>
                </c:pt>
                <c:pt idx="150">
                  <c:v>536</c:v>
                </c:pt>
                <c:pt idx="151">
                  <c:v>472</c:v>
                </c:pt>
                <c:pt idx="152">
                  <c:v>428</c:v>
                </c:pt>
                <c:pt idx="153">
                  <c:v>367</c:v>
                </c:pt>
                <c:pt idx="154">
                  <c:v>336</c:v>
                </c:pt>
                <c:pt idx="155">
                  <c:v>329</c:v>
                </c:pt>
                <c:pt idx="156">
                  <c:v>294</c:v>
                </c:pt>
                <c:pt idx="157">
                  <c:v>236</c:v>
                </c:pt>
                <c:pt idx="158">
                  <c:v>221</c:v>
                </c:pt>
                <c:pt idx="159">
                  <c:v>285</c:v>
                </c:pt>
                <c:pt idx="160">
                  <c:v>391</c:v>
                </c:pt>
                <c:pt idx="161">
                  <c:v>453</c:v>
                </c:pt>
                <c:pt idx="162">
                  <c:v>453</c:v>
                </c:pt>
                <c:pt idx="163">
                  <c:v>455</c:v>
                </c:pt>
                <c:pt idx="164">
                  <c:v>465</c:v>
                </c:pt>
                <c:pt idx="165">
                  <c:v>497</c:v>
                </c:pt>
                <c:pt idx="166">
                  <c:v>536</c:v>
                </c:pt>
                <c:pt idx="167">
                  <c:v>555</c:v>
                </c:pt>
                <c:pt idx="168">
                  <c:v>548</c:v>
                </c:pt>
                <c:pt idx="169">
                  <c:v>534</c:v>
                </c:pt>
                <c:pt idx="170">
                  <c:v>515</c:v>
                </c:pt>
                <c:pt idx="171">
                  <c:v>496</c:v>
                </c:pt>
                <c:pt idx="172">
                  <c:v>507</c:v>
                </c:pt>
                <c:pt idx="173">
                  <c:v>551</c:v>
                </c:pt>
                <c:pt idx="174">
                  <c:v>555</c:v>
                </c:pt>
                <c:pt idx="175">
                  <c:v>530</c:v>
                </c:pt>
                <c:pt idx="176">
                  <c:v>500</c:v>
                </c:pt>
                <c:pt idx="177">
                  <c:v>496</c:v>
                </c:pt>
                <c:pt idx="178">
                  <c:v>514</c:v>
                </c:pt>
                <c:pt idx="179">
                  <c:v>527</c:v>
                </c:pt>
                <c:pt idx="180">
                  <c:v>566</c:v>
                </c:pt>
                <c:pt idx="181">
                  <c:v>574</c:v>
                </c:pt>
                <c:pt idx="182">
                  <c:v>570</c:v>
                </c:pt>
                <c:pt idx="183">
                  <c:v>595</c:v>
                </c:pt>
                <c:pt idx="184">
                  <c:v>610</c:v>
                </c:pt>
                <c:pt idx="185">
                  <c:v>575</c:v>
                </c:pt>
                <c:pt idx="186">
                  <c:v>487</c:v>
                </c:pt>
                <c:pt idx="187">
                  <c:v>450</c:v>
                </c:pt>
                <c:pt idx="188">
                  <c:v>484</c:v>
                </c:pt>
                <c:pt idx="189">
                  <c:v>540</c:v>
                </c:pt>
                <c:pt idx="190">
                  <c:v>624</c:v>
                </c:pt>
                <c:pt idx="191">
                  <c:v>670</c:v>
                </c:pt>
                <c:pt idx="192">
                  <c:v>687</c:v>
                </c:pt>
                <c:pt idx="193">
                  <c:v>696</c:v>
                </c:pt>
                <c:pt idx="194">
                  <c:v>701</c:v>
                </c:pt>
                <c:pt idx="195">
                  <c:v>701</c:v>
                </c:pt>
                <c:pt idx="196">
                  <c:v>678</c:v>
                </c:pt>
                <c:pt idx="197">
                  <c:v>641</c:v>
                </c:pt>
                <c:pt idx="198">
                  <c:v>620</c:v>
                </c:pt>
                <c:pt idx="199">
                  <c:v>573</c:v>
                </c:pt>
                <c:pt idx="200">
                  <c:v>512</c:v>
                </c:pt>
                <c:pt idx="201">
                  <c:v>520</c:v>
                </c:pt>
                <c:pt idx="202">
                  <c:v>543</c:v>
                </c:pt>
                <c:pt idx="203">
                  <c:v>539</c:v>
                </c:pt>
                <c:pt idx="204">
                  <c:v>575</c:v>
                </c:pt>
                <c:pt idx="205">
                  <c:v>640</c:v>
                </c:pt>
                <c:pt idx="206">
                  <c:v>667</c:v>
                </c:pt>
                <c:pt idx="207">
                  <c:v>612</c:v>
                </c:pt>
                <c:pt idx="208">
                  <c:v>551</c:v>
                </c:pt>
                <c:pt idx="209">
                  <c:v>548</c:v>
                </c:pt>
                <c:pt idx="210">
                  <c:v>550</c:v>
                </c:pt>
                <c:pt idx="211">
                  <c:v>522</c:v>
                </c:pt>
                <c:pt idx="212">
                  <c:v>506</c:v>
                </c:pt>
                <c:pt idx="213">
                  <c:v>491</c:v>
                </c:pt>
                <c:pt idx="214">
                  <c:v>471</c:v>
                </c:pt>
                <c:pt idx="215">
                  <c:v>497</c:v>
                </c:pt>
                <c:pt idx="216">
                  <c:v>517</c:v>
                </c:pt>
                <c:pt idx="217">
                  <c:v>516</c:v>
                </c:pt>
                <c:pt idx="218">
                  <c:v>518</c:v>
                </c:pt>
                <c:pt idx="219">
                  <c:v>493</c:v>
                </c:pt>
                <c:pt idx="220">
                  <c:v>451</c:v>
                </c:pt>
                <c:pt idx="221">
                  <c:v>432</c:v>
                </c:pt>
                <c:pt idx="222">
                  <c:v>451</c:v>
                </c:pt>
                <c:pt idx="223">
                  <c:v>462</c:v>
                </c:pt>
                <c:pt idx="224">
                  <c:v>469</c:v>
                </c:pt>
                <c:pt idx="225">
                  <c:v>504</c:v>
                </c:pt>
                <c:pt idx="226">
                  <c:v>522</c:v>
                </c:pt>
                <c:pt idx="227">
                  <c:v>505</c:v>
                </c:pt>
                <c:pt idx="228">
                  <c:v>479</c:v>
                </c:pt>
                <c:pt idx="229">
                  <c:v>438</c:v>
                </c:pt>
                <c:pt idx="230">
                  <c:v>394</c:v>
                </c:pt>
                <c:pt idx="231">
                  <c:v>357</c:v>
                </c:pt>
                <c:pt idx="232">
                  <c:v>297</c:v>
                </c:pt>
                <c:pt idx="233">
                  <c:v>268</c:v>
                </c:pt>
                <c:pt idx="234">
                  <c:v>268</c:v>
                </c:pt>
                <c:pt idx="235">
                  <c:v>246</c:v>
                </c:pt>
                <c:pt idx="236">
                  <c:v>206</c:v>
                </c:pt>
                <c:pt idx="237">
                  <c:v>189</c:v>
                </c:pt>
                <c:pt idx="238">
                  <c:v>175</c:v>
                </c:pt>
                <c:pt idx="239">
                  <c:v>162</c:v>
                </c:pt>
                <c:pt idx="240">
                  <c:v>161</c:v>
                </c:pt>
                <c:pt idx="241">
                  <c:v>163</c:v>
                </c:pt>
                <c:pt idx="242">
                  <c:v>170</c:v>
                </c:pt>
                <c:pt idx="243">
                  <c:v>189</c:v>
                </c:pt>
                <c:pt idx="244">
                  <c:v>219</c:v>
                </c:pt>
                <c:pt idx="245">
                  <c:v>243</c:v>
                </c:pt>
                <c:pt idx="246">
                  <c:v>255</c:v>
                </c:pt>
                <c:pt idx="247">
                  <c:v>275</c:v>
                </c:pt>
                <c:pt idx="248">
                  <c:v>279</c:v>
                </c:pt>
                <c:pt idx="249">
                  <c:v>259</c:v>
                </c:pt>
                <c:pt idx="250">
                  <c:v>240</c:v>
                </c:pt>
                <c:pt idx="251">
                  <c:v>230</c:v>
                </c:pt>
                <c:pt idx="252">
                  <c:v>244</c:v>
                </c:pt>
                <c:pt idx="253">
                  <c:v>277</c:v>
                </c:pt>
                <c:pt idx="254">
                  <c:v>302</c:v>
                </c:pt>
                <c:pt idx="255">
                  <c:v>308</c:v>
                </c:pt>
                <c:pt idx="256">
                  <c:v>311</c:v>
                </c:pt>
                <c:pt idx="257">
                  <c:v>314</c:v>
                </c:pt>
                <c:pt idx="258">
                  <c:v>296</c:v>
                </c:pt>
                <c:pt idx="259">
                  <c:v>277</c:v>
                </c:pt>
                <c:pt idx="260">
                  <c:v>292</c:v>
                </c:pt>
                <c:pt idx="261">
                  <c:v>318</c:v>
                </c:pt>
                <c:pt idx="262">
                  <c:v>336</c:v>
                </c:pt>
                <c:pt idx="263">
                  <c:v>338</c:v>
                </c:pt>
                <c:pt idx="264">
                  <c:v>326</c:v>
                </c:pt>
                <c:pt idx="265">
                  <c:v>327</c:v>
                </c:pt>
                <c:pt idx="266">
                  <c:v>315</c:v>
                </c:pt>
                <c:pt idx="267">
                  <c:v>292</c:v>
                </c:pt>
                <c:pt idx="268">
                  <c:v>283</c:v>
                </c:pt>
                <c:pt idx="269">
                  <c:v>284</c:v>
                </c:pt>
                <c:pt idx="270">
                  <c:v>289</c:v>
                </c:pt>
                <c:pt idx="271">
                  <c:v>287</c:v>
                </c:pt>
                <c:pt idx="272">
                  <c:v>284</c:v>
                </c:pt>
                <c:pt idx="273">
                  <c:v>289</c:v>
                </c:pt>
                <c:pt idx="274">
                  <c:v>315</c:v>
                </c:pt>
                <c:pt idx="275">
                  <c:v>318</c:v>
                </c:pt>
                <c:pt idx="276">
                  <c:v>302</c:v>
                </c:pt>
                <c:pt idx="277">
                  <c:v>279</c:v>
                </c:pt>
                <c:pt idx="278">
                  <c:v>268</c:v>
                </c:pt>
                <c:pt idx="279">
                  <c:v>249</c:v>
                </c:pt>
                <c:pt idx="280">
                  <c:v>228</c:v>
                </c:pt>
                <c:pt idx="281">
                  <c:v>232</c:v>
                </c:pt>
                <c:pt idx="282">
                  <c:v>252</c:v>
                </c:pt>
                <c:pt idx="283">
                  <c:v>262</c:v>
                </c:pt>
                <c:pt idx="284">
                  <c:v>261</c:v>
                </c:pt>
                <c:pt idx="285">
                  <c:v>259</c:v>
                </c:pt>
                <c:pt idx="286">
                  <c:v>258</c:v>
                </c:pt>
                <c:pt idx="287">
                  <c:v>271</c:v>
                </c:pt>
                <c:pt idx="288">
                  <c:v>283</c:v>
                </c:pt>
                <c:pt idx="289">
                  <c:v>271</c:v>
                </c:pt>
                <c:pt idx="290">
                  <c:v>245</c:v>
                </c:pt>
                <c:pt idx="291">
                  <c:v>227</c:v>
                </c:pt>
                <c:pt idx="292">
                  <c:v>249</c:v>
                </c:pt>
                <c:pt idx="293">
                  <c:v>271</c:v>
                </c:pt>
                <c:pt idx="294">
                  <c:v>288</c:v>
                </c:pt>
                <c:pt idx="295">
                  <c:v>300</c:v>
                </c:pt>
                <c:pt idx="296">
                  <c:v>308</c:v>
                </c:pt>
                <c:pt idx="297">
                  <c:v>303</c:v>
                </c:pt>
                <c:pt idx="298">
                  <c:v>281</c:v>
                </c:pt>
                <c:pt idx="299">
                  <c:v>262</c:v>
                </c:pt>
                <c:pt idx="300">
                  <c:v>248</c:v>
                </c:pt>
                <c:pt idx="301">
                  <c:v>264</c:v>
                </c:pt>
                <c:pt idx="302">
                  <c:v>267</c:v>
                </c:pt>
                <c:pt idx="303">
                  <c:v>279</c:v>
                </c:pt>
                <c:pt idx="304">
                  <c:v>285</c:v>
                </c:pt>
                <c:pt idx="305">
                  <c:v>279</c:v>
                </c:pt>
                <c:pt idx="306">
                  <c:v>285</c:v>
                </c:pt>
                <c:pt idx="307">
                  <c:v>296</c:v>
                </c:pt>
                <c:pt idx="308">
                  <c:v>313</c:v>
                </c:pt>
                <c:pt idx="309">
                  <c:v>322</c:v>
                </c:pt>
                <c:pt idx="310">
                  <c:v>336</c:v>
                </c:pt>
                <c:pt idx="311">
                  <c:v>351</c:v>
                </c:pt>
                <c:pt idx="312">
                  <c:v>351</c:v>
                </c:pt>
                <c:pt idx="313">
                  <c:v>368</c:v>
                </c:pt>
                <c:pt idx="314">
                  <c:v>382</c:v>
                </c:pt>
                <c:pt idx="315">
                  <c:v>344</c:v>
                </c:pt>
                <c:pt idx="316">
                  <c:v>304</c:v>
                </c:pt>
                <c:pt idx="317">
                  <c:v>285</c:v>
                </c:pt>
                <c:pt idx="318">
                  <c:v>260</c:v>
                </c:pt>
                <c:pt idx="319">
                  <c:v>253</c:v>
                </c:pt>
                <c:pt idx="320">
                  <c:v>245</c:v>
                </c:pt>
                <c:pt idx="321">
                  <c:v>232</c:v>
                </c:pt>
                <c:pt idx="322">
                  <c:v>220</c:v>
                </c:pt>
                <c:pt idx="323">
                  <c:v>210</c:v>
                </c:pt>
                <c:pt idx="324">
                  <c:v>208</c:v>
                </c:pt>
                <c:pt idx="325">
                  <c:v>202</c:v>
                </c:pt>
                <c:pt idx="326">
                  <c:v>198</c:v>
                </c:pt>
                <c:pt idx="327">
                  <c:v>200</c:v>
                </c:pt>
                <c:pt idx="328">
                  <c:v>196</c:v>
                </c:pt>
                <c:pt idx="329">
                  <c:v>188</c:v>
                </c:pt>
                <c:pt idx="330">
                  <c:v>188</c:v>
                </c:pt>
                <c:pt idx="331">
                  <c:v>190</c:v>
                </c:pt>
                <c:pt idx="332">
                  <c:v>191</c:v>
                </c:pt>
                <c:pt idx="333">
                  <c:v>172</c:v>
                </c:pt>
                <c:pt idx="334">
                  <c:v>159</c:v>
                </c:pt>
                <c:pt idx="335">
                  <c:v>155</c:v>
                </c:pt>
                <c:pt idx="336">
                  <c:v>142</c:v>
                </c:pt>
                <c:pt idx="337">
                  <c:v>135</c:v>
                </c:pt>
                <c:pt idx="338">
                  <c:v>137</c:v>
                </c:pt>
                <c:pt idx="339">
                  <c:v>137</c:v>
                </c:pt>
                <c:pt idx="340">
                  <c:v>118</c:v>
                </c:pt>
                <c:pt idx="341">
                  <c:v>115</c:v>
                </c:pt>
                <c:pt idx="342">
                  <c:v>119</c:v>
                </c:pt>
                <c:pt idx="343">
                  <c:v>111</c:v>
                </c:pt>
                <c:pt idx="344">
                  <c:v>112</c:v>
                </c:pt>
                <c:pt idx="345">
                  <c:v>109</c:v>
                </c:pt>
                <c:pt idx="346">
                  <c:v>110</c:v>
                </c:pt>
                <c:pt idx="347">
                  <c:v>113</c:v>
                </c:pt>
                <c:pt idx="348">
                  <c:v>115</c:v>
                </c:pt>
                <c:pt idx="349">
                  <c:v>114</c:v>
                </c:pt>
                <c:pt idx="350">
                  <c:v>109</c:v>
                </c:pt>
                <c:pt idx="351">
                  <c:v>109</c:v>
                </c:pt>
                <c:pt idx="352">
                  <c:v>110</c:v>
                </c:pt>
                <c:pt idx="353">
                  <c:v>114</c:v>
                </c:pt>
                <c:pt idx="354">
                  <c:v>116</c:v>
                </c:pt>
                <c:pt idx="355">
                  <c:v>118</c:v>
                </c:pt>
                <c:pt idx="356">
                  <c:v>118</c:v>
                </c:pt>
                <c:pt idx="357">
                  <c:v>115</c:v>
                </c:pt>
                <c:pt idx="358">
                  <c:v>113</c:v>
                </c:pt>
                <c:pt idx="359">
                  <c:v>111</c:v>
                </c:pt>
                <c:pt idx="360">
                  <c:v>109</c:v>
                </c:pt>
                <c:pt idx="361">
                  <c:v>108</c:v>
                </c:pt>
                <c:pt idx="362">
                  <c:v>108</c:v>
                </c:pt>
                <c:pt idx="363">
                  <c:v>110</c:v>
                </c:pt>
                <c:pt idx="364">
                  <c:v>109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70496"/>
        <c:axId val="99469952"/>
      </c:lineChart>
      <c:dateAx>
        <c:axId val="9937049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469952"/>
        <c:crosses val="autoZero"/>
        <c:auto val="0"/>
        <c:lblOffset val="100"/>
        <c:baseTimeUnit val="days"/>
        <c:majorUnit val="1"/>
        <c:majorTimeUnit val="months"/>
      </c:dateAx>
      <c:valAx>
        <c:axId val="99469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993704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5k. San Joaquin River below Mendota Dam </a:t>
            </a:r>
          </a:p>
          <a:p>
            <a:pPr>
              <a:defRPr sz="1200"/>
            </a:pPr>
            <a:r>
              <a:rPr lang="en-US" sz="1200"/>
              <a:t>Trace Metals (ug/L)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8293698102218933E-2"/>
          <c:y val="0.13363199896535932"/>
          <c:w val="0.93304723819350543"/>
          <c:h val="0.75583010852627885"/>
        </c:manualLayout>
      </c:layout>
      <c:lineChart>
        <c:grouping val="standard"/>
        <c:varyColors val="0"/>
        <c:ser>
          <c:idx val="32"/>
          <c:order val="0"/>
          <c:tx>
            <c:strRef>
              <c:f>Data!$AE$9</c:f>
              <c:strCache>
                <c:ptCount val="1"/>
                <c:pt idx="0">
                  <c:v>Arsenic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Data!$AE$33:$AE$397</c:f>
              <c:numCache>
                <c:formatCode>General</c:formatCode>
                <c:ptCount val="365"/>
                <c:pt idx="8">
                  <c:v>2.9</c:v>
                </c:pt>
                <c:pt idx="44">
                  <c:v>2</c:v>
                </c:pt>
                <c:pt idx="72">
                  <c:v>1.9</c:v>
                </c:pt>
                <c:pt idx="114">
                  <c:v>2.1</c:v>
                </c:pt>
                <c:pt idx="135">
                  <c:v>1.9</c:v>
                </c:pt>
                <c:pt idx="163">
                  <c:v>2.2999999999999998</c:v>
                </c:pt>
                <c:pt idx="195">
                  <c:v>3.3</c:v>
                </c:pt>
                <c:pt idx="232">
                  <c:v>2.7</c:v>
                </c:pt>
                <c:pt idx="253">
                  <c:v>2.9</c:v>
                </c:pt>
              </c:numCache>
            </c:numRef>
          </c:val>
          <c:smooth val="0"/>
        </c:ser>
        <c:ser>
          <c:idx val="33"/>
          <c:order val="1"/>
          <c:tx>
            <c:strRef>
              <c:f>Data!$AF$9</c:f>
              <c:strCache>
                <c:ptCount val="1"/>
                <c:pt idx="0">
                  <c:v>Boron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Data!$AF$33:$AF$397</c:f>
              <c:numCache>
                <c:formatCode>General</c:formatCode>
                <c:ptCount val="365"/>
                <c:pt idx="8">
                  <c:v>160</c:v>
                </c:pt>
                <c:pt idx="44">
                  <c:v>380</c:v>
                </c:pt>
                <c:pt idx="72">
                  <c:v>350</c:v>
                </c:pt>
                <c:pt idx="114">
                  <c:v>290</c:v>
                </c:pt>
                <c:pt idx="135">
                  <c:v>280</c:v>
                </c:pt>
                <c:pt idx="163">
                  <c:v>290</c:v>
                </c:pt>
                <c:pt idx="195">
                  <c:v>160</c:v>
                </c:pt>
                <c:pt idx="232">
                  <c:v>150</c:v>
                </c:pt>
                <c:pt idx="253">
                  <c:v>170</c:v>
                </c:pt>
              </c:numCache>
            </c:numRef>
          </c:val>
          <c:smooth val="0"/>
        </c:ser>
        <c:ser>
          <c:idx val="34"/>
          <c:order val="2"/>
          <c:tx>
            <c:strRef>
              <c:f>Data!$AG$9</c:f>
              <c:strCache>
                <c:ptCount val="1"/>
                <c:pt idx="0">
                  <c:v>Chromium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Data!$AG$33:$AG$397</c:f>
              <c:numCache>
                <c:formatCode>General</c:formatCode>
                <c:ptCount val="365"/>
                <c:pt idx="8">
                  <c:v>0.73</c:v>
                </c:pt>
                <c:pt idx="44">
                  <c:v>2</c:v>
                </c:pt>
                <c:pt idx="72">
                  <c:v>1.2</c:v>
                </c:pt>
                <c:pt idx="114">
                  <c:v>1</c:v>
                </c:pt>
                <c:pt idx="135">
                  <c:v>1.2</c:v>
                </c:pt>
                <c:pt idx="163">
                  <c:v>1.1000000000000001</c:v>
                </c:pt>
                <c:pt idx="195">
                  <c:v>1.9</c:v>
                </c:pt>
                <c:pt idx="232">
                  <c:v>1.2</c:v>
                </c:pt>
                <c:pt idx="253">
                  <c:v>1.2</c:v>
                </c:pt>
              </c:numCache>
            </c:numRef>
          </c:val>
          <c:smooth val="0"/>
        </c:ser>
        <c:ser>
          <c:idx val="35"/>
          <c:order val="3"/>
          <c:tx>
            <c:strRef>
              <c:f>Data!$AH$9</c:f>
              <c:strCache>
                <c:ptCount val="1"/>
                <c:pt idx="0">
                  <c:v>Copper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rgbClr val="7030A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Data!$AH$33:$AH$397</c:f>
              <c:numCache>
                <c:formatCode>General</c:formatCode>
                <c:ptCount val="365"/>
                <c:pt idx="8">
                  <c:v>1.5</c:v>
                </c:pt>
                <c:pt idx="44">
                  <c:v>2.8</c:v>
                </c:pt>
                <c:pt idx="72">
                  <c:v>2.2000000000000002</c:v>
                </c:pt>
                <c:pt idx="114">
                  <c:v>0.63</c:v>
                </c:pt>
                <c:pt idx="135">
                  <c:v>3</c:v>
                </c:pt>
                <c:pt idx="163">
                  <c:v>2.2000000000000002</c:v>
                </c:pt>
                <c:pt idx="195">
                  <c:v>2.8</c:v>
                </c:pt>
                <c:pt idx="232">
                  <c:v>2.1</c:v>
                </c:pt>
                <c:pt idx="253">
                  <c:v>2.2000000000000002</c:v>
                </c:pt>
              </c:numCache>
            </c:numRef>
          </c:val>
          <c:smooth val="0"/>
        </c:ser>
        <c:ser>
          <c:idx val="36"/>
          <c:order val="4"/>
          <c:tx>
            <c:strRef>
              <c:f>Data!$AI$9</c:f>
              <c:strCache>
                <c:ptCount val="1"/>
                <c:pt idx="0">
                  <c:v>Lead 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chemeClr val="accent5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Data!$AI$33:$AI$397</c:f>
              <c:numCache>
                <c:formatCode>General</c:formatCode>
                <c:ptCount val="365"/>
                <c:pt idx="8">
                  <c:v>0.28999999999999998</c:v>
                </c:pt>
                <c:pt idx="44">
                  <c:v>0.5</c:v>
                </c:pt>
                <c:pt idx="72">
                  <c:v>0.36</c:v>
                </c:pt>
                <c:pt idx="114">
                  <c:v>0.37</c:v>
                </c:pt>
                <c:pt idx="135">
                  <c:v>0.42</c:v>
                </c:pt>
                <c:pt idx="163">
                  <c:v>0.23</c:v>
                </c:pt>
                <c:pt idx="195">
                  <c:v>0.54</c:v>
                </c:pt>
                <c:pt idx="232">
                  <c:v>0.34</c:v>
                </c:pt>
                <c:pt idx="253">
                  <c:v>0.35</c:v>
                </c:pt>
              </c:numCache>
            </c:numRef>
          </c:val>
          <c:smooth val="0"/>
        </c:ser>
        <c:ser>
          <c:idx val="37"/>
          <c:order val="5"/>
          <c:tx>
            <c:strRef>
              <c:f>Data!$AJ$9</c:f>
              <c:strCache>
                <c:ptCount val="1"/>
                <c:pt idx="0">
                  <c:v>Mercury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Data!$AJ$33:$AJ$397</c:f>
              <c:numCache>
                <c:formatCode>General</c:formatCode>
                <c:ptCount val="365"/>
                <c:pt idx="8">
                  <c:v>0.19900000000000001</c:v>
                </c:pt>
                <c:pt idx="44">
                  <c:v>0.19900000000000001</c:v>
                </c:pt>
                <c:pt idx="72">
                  <c:v>0.19900000000000001</c:v>
                </c:pt>
                <c:pt idx="114">
                  <c:v>0.19900000000000001</c:v>
                </c:pt>
                <c:pt idx="135">
                  <c:v>0.19900000000000001</c:v>
                </c:pt>
                <c:pt idx="163">
                  <c:v>0.19900000000000001</c:v>
                </c:pt>
                <c:pt idx="195">
                  <c:v>0.19900000000000001</c:v>
                </c:pt>
                <c:pt idx="232">
                  <c:v>0.19900000000000001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38"/>
          <c:order val="6"/>
          <c:tx>
            <c:strRef>
              <c:f>Data!$AK$9</c:f>
              <c:strCache>
                <c:ptCount val="1"/>
                <c:pt idx="0">
                  <c:v>Molybdenum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accent5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Data!$AK$33:$AK$397</c:f>
              <c:numCache>
                <c:formatCode>General</c:formatCode>
                <c:ptCount val="365"/>
                <c:pt idx="8">
                  <c:v>2</c:v>
                </c:pt>
                <c:pt idx="44">
                  <c:v>2</c:v>
                </c:pt>
                <c:pt idx="72">
                  <c:v>3.1</c:v>
                </c:pt>
                <c:pt idx="114">
                  <c:v>2.5</c:v>
                </c:pt>
                <c:pt idx="135">
                  <c:v>1.5</c:v>
                </c:pt>
                <c:pt idx="163">
                  <c:v>2.2000000000000002</c:v>
                </c:pt>
                <c:pt idx="195">
                  <c:v>1.3</c:v>
                </c:pt>
                <c:pt idx="232">
                  <c:v>1.4</c:v>
                </c:pt>
                <c:pt idx="253">
                  <c:v>1.7</c:v>
                </c:pt>
              </c:numCache>
            </c:numRef>
          </c:val>
          <c:smooth val="0"/>
        </c:ser>
        <c:ser>
          <c:idx val="39"/>
          <c:order val="7"/>
          <c:tx>
            <c:strRef>
              <c:f>Data!$AL$9</c:f>
              <c:strCache>
                <c:ptCount val="1"/>
                <c:pt idx="0">
                  <c:v>Nickel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Data!$AL$33:$AL$397</c:f>
              <c:numCache>
                <c:formatCode>General</c:formatCode>
                <c:ptCount val="365"/>
                <c:pt idx="8">
                  <c:v>1.2</c:v>
                </c:pt>
                <c:pt idx="44">
                  <c:v>2.8</c:v>
                </c:pt>
                <c:pt idx="72">
                  <c:v>2.2999999999999998</c:v>
                </c:pt>
                <c:pt idx="114">
                  <c:v>1.6</c:v>
                </c:pt>
                <c:pt idx="135">
                  <c:v>2.2000000000000002</c:v>
                </c:pt>
                <c:pt idx="163">
                  <c:v>1.9</c:v>
                </c:pt>
                <c:pt idx="195">
                  <c:v>2.8</c:v>
                </c:pt>
                <c:pt idx="232">
                  <c:v>1.9</c:v>
                </c:pt>
                <c:pt idx="253">
                  <c:v>2.1</c:v>
                </c:pt>
              </c:numCache>
            </c:numRef>
          </c:val>
          <c:smooth val="0"/>
        </c:ser>
        <c:ser>
          <c:idx val="40"/>
          <c:order val="8"/>
          <c:tx>
            <c:strRef>
              <c:f>Data!$AM$9</c:f>
              <c:strCache>
                <c:ptCount val="1"/>
                <c:pt idx="0">
                  <c:v>Selenium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Data!$AM$33:$AM$397</c:f>
              <c:numCache>
                <c:formatCode>General</c:formatCode>
                <c:ptCount val="365"/>
                <c:pt idx="8">
                  <c:v>0.7</c:v>
                </c:pt>
                <c:pt idx="44">
                  <c:v>0.8</c:v>
                </c:pt>
                <c:pt idx="72">
                  <c:v>1.1000000000000001</c:v>
                </c:pt>
                <c:pt idx="114">
                  <c:v>0.7</c:v>
                </c:pt>
                <c:pt idx="135">
                  <c:v>0.6</c:v>
                </c:pt>
                <c:pt idx="163">
                  <c:v>0.8</c:v>
                </c:pt>
                <c:pt idx="195">
                  <c:v>0.5</c:v>
                </c:pt>
                <c:pt idx="232">
                  <c:v>0.39900000000000002</c:v>
                </c:pt>
                <c:pt idx="253">
                  <c:v>0.5</c:v>
                </c:pt>
              </c:numCache>
            </c:numRef>
          </c:val>
          <c:smooth val="0"/>
        </c:ser>
        <c:ser>
          <c:idx val="41"/>
          <c:order val="9"/>
          <c:tx>
            <c:strRef>
              <c:f>Data!$AN$9</c:f>
              <c:strCache>
                <c:ptCount val="1"/>
                <c:pt idx="0">
                  <c:v>Zinc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Data!$AN$33:$AN$397</c:f>
              <c:numCache>
                <c:formatCode>General</c:formatCode>
                <c:ptCount val="365"/>
                <c:pt idx="8">
                  <c:v>19.998999999999999</c:v>
                </c:pt>
                <c:pt idx="44">
                  <c:v>19.998999999999999</c:v>
                </c:pt>
                <c:pt idx="72">
                  <c:v>19.998999999999999</c:v>
                </c:pt>
                <c:pt idx="114">
                  <c:v>19.989999999999998</c:v>
                </c:pt>
                <c:pt idx="135">
                  <c:v>19.989999999999998</c:v>
                </c:pt>
                <c:pt idx="163">
                  <c:v>19.998999999999999</c:v>
                </c:pt>
                <c:pt idx="195">
                  <c:v>19.998999999999999</c:v>
                </c:pt>
                <c:pt idx="232">
                  <c:v>19.998999999999999</c:v>
                </c:pt>
                <c:pt idx="253">
                  <c:v>19.998999999999999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75232"/>
        <c:axId val="108729472"/>
      </c:lineChart>
      <c:dateAx>
        <c:axId val="10377523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08729472"/>
        <c:crosses val="autoZero"/>
        <c:auto val="0"/>
        <c:lblOffset val="100"/>
        <c:baseTimeUnit val="days"/>
        <c:majorUnit val="1"/>
        <c:majorTimeUnit val="months"/>
      </c:dateAx>
      <c:valAx>
        <c:axId val="108729472"/>
        <c:scaling>
          <c:logBase val="10"/>
          <c:orientation val="minMax"/>
        </c:scaling>
        <c:delete val="0"/>
        <c:axPos val="l"/>
        <c:majorGridlines/>
        <c:minorGridlines>
          <c:spPr>
            <a:ln>
              <a:prstDash val="sysDash"/>
            </a:ln>
          </c:spPr>
        </c:minorGridlines>
        <c:numFmt formatCode="General" sourceLinked="1"/>
        <c:majorTickMark val="out"/>
        <c:minorTickMark val="none"/>
        <c:tickLblPos val="nextTo"/>
        <c:crossAx val="103775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772899917862379"/>
          <c:y val="0.22741271787655443"/>
          <c:w val="0.10016250614004002"/>
          <c:h val="0.54517456424689115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5i. San Joaquin River below Mendonta Dam</a:t>
            </a:r>
          </a:p>
          <a:p>
            <a:pPr>
              <a:defRPr sz="1200"/>
            </a:pPr>
            <a:r>
              <a:rPr lang="en-US" sz="1200"/>
              <a:t>Dissolved &amp; Total Organic Carbon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786458233063194E-2"/>
          <c:y val="0.14216534564434791"/>
          <c:w val="0.93027029628631464"/>
          <c:h val="0.75617308787668103"/>
        </c:manualLayout>
      </c:layout>
      <c:lineChart>
        <c:grouping val="standard"/>
        <c:varyColors val="0"/>
        <c:ser>
          <c:idx val="7"/>
          <c:order val="0"/>
          <c:tx>
            <c:v>Total Organic Carbon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Data!$O$33:$O$392</c:f>
              <c:numCache>
                <c:formatCode>General</c:formatCode>
                <c:ptCount val="360"/>
                <c:pt idx="8">
                  <c:v>3</c:v>
                </c:pt>
                <c:pt idx="44">
                  <c:v>4.5</c:v>
                </c:pt>
                <c:pt idx="72">
                  <c:v>4.2</c:v>
                </c:pt>
                <c:pt idx="114">
                  <c:v>3.2</c:v>
                </c:pt>
                <c:pt idx="135">
                  <c:v>3.1</c:v>
                </c:pt>
                <c:pt idx="163">
                  <c:v>4</c:v>
                </c:pt>
                <c:pt idx="195">
                  <c:v>2.8</c:v>
                </c:pt>
                <c:pt idx="232">
                  <c:v>2.2000000000000002</c:v>
                </c:pt>
                <c:pt idx="253">
                  <c:v>2.2999999999999998</c:v>
                </c:pt>
              </c:numCache>
            </c:numRef>
          </c:val>
          <c:smooth val="0"/>
        </c:ser>
        <c:ser>
          <c:idx val="8"/>
          <c:order val="1"/>
          <c:tx>
            <c:v>Dissolved Oragnic Carbon</c:v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diamond"/>
            <c:size val="7"/>
            <c:spPr>
              <a:solidFill>
                <a:srgbClr val="00B05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Data!$P$33:$P$392</c:f>
              <c:numCache>
                <c:formatCode>General</c:formatCode>
                <c:ptCount val="360"/>
                <c:pt idx="8">
                  <c:v>3</c:v>
                </c:pt>
                <c:pt idx="44">
                  <c:v>4.3</c:v>
                </c:pt>
                <c:pt idx="72">
                  <c:v>4.3</c:v>
                </c:pt>
                <c:pt idx="114">
                  <c:v>3.3</c:v>
                </c:pt>
                <c:pt idx="135">
                  <c:v>3.1</c:v>
                </c:pt>
                <c:pt idx="163">
                  <c:v>4.0999999999999996</c:v>
                </c:pt>
                <c:pt idx="195">
                  <c:v>2.9</c:v>
                </c:pt>
                <c:pt idx="232">
                  <c:v>2.5</c:v>
                </c:pt>
                <c:pt idx="253">
                  <c:v>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62624"/>
        <c:axId val="108764544"/>
      </c:lineChart>
      <c:dateAx>
        <c:axId val="10876262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8764544"/>
        <c:crosses val="autoZero"/>
        <c:auto val="0"/>
        <c:lblOffset val="100"/>
        <c:baseTimeUnit val="days"/>
        <c:majorUnit val="1"/>
        <c:majorTimeUnit val="months"/>
      </c:dateAx>
      <c:valAx>
        <c:axId val="1087645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#,##0.0" sourceLinked="0"/>
        <c:majorTickMark val="out"/>
        <c:minorTickMark val="none"/>
        <c:tickLblPos val="nextTo"/>
        <c:crossAx val="108762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908110813776636"/>
          <c:y val="0.19465317636209814"/>
          <c:w val="0.16837966067184587"/>
          <c:h val="0.1438857074640600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5b. DMC</a:t>
            </a:r>
            <a:r>
              <a:rPr lang="en-US" sz="1200" baseline="0"/>
              <a:t> Check 21 and San Joaquin River below Mendota Dam</a:t>
            </a:r>
            <a:endParaRPr lang="en-US" sz="1200"/>
          </a:p>
          <a:p>
            <a:pPr>
              <a:defRPr sz="1200"/>
            </a:pPr>
            <a:r>
              <a:rPr lang="en-US" sz="1200"/>
              <a:t>Temperature (deg F)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33530940768372E-2"/>
          <c:y val="0.1521655087231743"/>
          <c:w val="0.91968111667440278"/>
          <c:h val="0.72820787401574805"/>
        </c:manualLayout>
      </c:layout>
      <c:lineChart>
        <c:grouping val="standard"/>
        <c:varyColors val="0"/>
        <c:ser>
          <c:idx val="0"/>
          <c:order val="0"/>
          <c:tx>
            <c:v>Avg Temp (DMC Check 21)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Data!$E$33:$E$397</c:f>
              <c:numCache>
                <c:formatCode>0</c:formatCode>
                <c:ptCount val="365"/>
                <c:pt idx="0" formatCode="General">
                  <c:v>46.82500000000001</c:v>
                </c:pt>
                <c:pt idx="1">
                  <c:v>46.437499999999993</c:v>
                </c:pt>
                <c:pt idx="2">
                  <c:v>46.574999999999996</c:v>
                </c:pt>
                <c:pt idx="3">
                  <c:v>46.812500000000007</c:v>
                </c:pt>
                <c:pt idx="4">
                  <c:v>46.766666666666673</c:v>
                </c:pt>
                <c:pt idx="5">
                  <c:v>46.95000000000001</c:v>
                </c:pt>
                <c:pt idx="6">
                  <c:v>46.895833333333321</c:v>
                </c:pt>
                <c:pt idx="7">
                  <c:v>46.925000000000004</c:v>
                </c:pt>
                <c:pt idx="8">
                  <c:v>47.212499999999999</c:v>
                </c:pt>
                <c:pt idx="9">
                  <c:v>47</c:v>
                </c:pt>
                <c:pt idx="10">
                  <c:v>46.54583333333332</c:v>
                </c:pt>
                <c:pt idx="11">
                  <c:v>46.262499999999996</c:v>
                </c:pt>
                <c:pt idx="12">
                  <c:v>45.645833333333336</c:v>
                </c:pt>
                <c:pt idx="13">
                  <c:v>44.804166666666667</c:v>
                </c:pt>
                <c:pt idx="14">
                  <c:v>44.491666666666667</c:v>
                </c:pt>
                <c:pt idx="15">
                  <c:v>44.283333333333324</c:v>
                </c:pt>
                <c:pt idx="16">
                  <c:v>44.391666666666659</c:v>
                </c:pt>
                <c:pt idx="17">
                  <c:v>44.729166666666664</c:v>
                </c:pt>
                <c:pt idx="18">
                  <c:v>44.80833333333333</c:v>
                </c:pt>
                <c:pt idx="19">
                  <c:v>45.366666666666674</c:v>
                </c:pt>
                <c:pt idx="20">
                  <c:v>45.699999999999996</c:v>
                </c:pt>
                <c:pt idx="21">
                  <c:v>45.866666666666667</c:v>
                </c:pt>
                <c:pt idx="22">
                  <c:v>46.224999999999994</c:v>
                </c:pt>
                <c:pt idx="23">
                  <c:v>46.804166666666667</c:v>
                </c:pt>
                <c:pt idx="24">
                  <c:v>47.770833333333343</c:v>
                </c:pt>
                <c:pt idx="25">
                  <c:v>48.79583333333332</c:v>
                </c:pt>
                <c:pt idx="26">
                  <c:v>48.999999999999993</c:v>
                </c:pt>
                <c:pt idx="27">
                  <c:v>49</c:v>
                </c:pt>
                <c:pt idx="28">
                  <c:v>48.962499999999999</c:v>
                </c:pt>
                <c:pt idx="29">
                  <c:v>49.054166666666674</c:v>
                </c:pt>
                <c:pt idx="30">
                  <c:v>49.516666666666673</c:v>
                </c:pt>
                <c:pt idx="31">
                  <c:v>50.062500000000007</c:v>
                </c:pt>
                <c:pt idx="32">
                  <c:v>50.412499999999994</c:v>
                </c:pt>
                <c:pt idx="33">
                  <c:v>50.800000000000011</c:v>
                </c:pt>
                <c:pt idx="34">
                  <c:v>51.26250000000001</c:v>
                </c:pt>
                <c:pt idx="35">
                  <c:v>51.524999999999999</c:v>
                </c:pt>
                <c:pt idx="36">
                  <c:v>51.258333333333333</c:v>
                </c:pt>
                <c:pt idx="37">
                  <c:v>51.61249999999999</c:v>
                </c:pt>
                <c:pt idx="38">
                  <c:v>51.608333333333327</c:v>
                </c:pt>
                <c:pt idx="39">
                  <c:v>50.916666666666664</c:v>
                </c:pt>
                <c:pt idx="40">
                  <c:v>50.854166666666664</c:v>
                </c:pt>
                <c:pt idx="41">
                  <c:v>50.774999999999999</c:v>
                </c:pt>
                <c:pt idx="42">
                  <c:v>50.962499999999999</c:v>
                </c:pt>
                <c:pt idx="43">
                  <c:v>51.041666666666679</c:v>
                </c:pt>
                <c:pt idx="44">
                  <c:v>51.395833333333321</c:v>
                </c:pt>
                <c:pt idx="45">
                  <c:v>51.983333333333341</c:v>
                </c:pt>
                <c:pt idx="46">
                  <c:v>52.333333333333343</c:v>
                </c:pt>
                <c:pt idx="47">
                  <c:v>52.824999999999996</c:v>
                </c:pt>
                <c:pt idx="48">
                  <c:v>53.300000000000004</c:v>
                </c:pt>
                <c:pt idx="49">
                  <c:v>53.012499999999996</c:v>
                </c:pt>
                <c:pt idx="50">
                  <c:v>51.854166666666657</c:v>
                </c:pt>
                <c:pt idx="51">
                  <c:v>52.0625</c:v>
                </c:pt>
                <c:pt idx="52">
                  <c:v>51.995833333333337</c:v>
                </c:pt>
                <c:pt idx="53">
                  <c:v>52.204166666666659</c:v>
                </c:pt>
                <c:pt idx="54">
                  <c:v>51.716666666666661</c:v>
                </c:pt>
                <c:pt idx="55">
                  <c:v>52.024999999999999</c:v>
                </c:pt>
                <c:pt idx="56">
                  <c:v>51.966666666666661</c:v>
                </c:pt>
                <c:pt idx="57">
                  <c:v>52.449999999999996</c:v>
                </c:pt>
                <c:pt idx="58">
                  <c:v>53.150000000000006</c:v>
                </c:pt>
                <c:pt idx="59">
                  <c:v>54.279166666666676</c:v>
                </c:pt>
                <c:pt idx="60">
                  <c:v>55.29583333333332</c:v>
                </c:pt>
                <c:pt idx="61">
                  <c:v>56.325000000000017</c:v>
                </c:pt>
                <c:pt idx="62">
                  <c:v>56.691666666666663</c:v>
                </c:pt>
                <c:pt idx="63">
                  <c:v>57.308333333333337</c:v>
                </c:pt>
                <c:pt idx="64">
                  <c:v>57.087499999999984</c:v>
                </c:pt>
                <c:pt idx="65">
                  <c:v>56.812499999999993</c:v>
                </c:pt>
                <c:pt idx="66">
                  <c:v>56.974999999999994</c:v>
                </c:pt>
                <c:pt idx="67">
                  <c:v>57.241666666666681</c:v>
                </c:pt>
                <c:pt idx="68">
                  <c:v>57.526086956521738</c:v>
                </c:pt>
                <c:pt idx="69">
                  <c:v>58.058333333333316</c:v>
                </c:pt>
                <c:pt idx="70">
                  <c:v>59.291666666666664</c:v>
                </c:pt>
                <c:pt idx="71">
                  <c:v>60.150000000000013</c:v>
                </c:pt>
                <c:pt idx="72">
                  <c:v>61.366666666666667</c:v>
                </c:pt>
                <c:pt idx="73">
                  <c:v>61.80833333333333</c:v>
                </c:pt>
                <c:pt idx="74">
                  <c:v>62.237500000000011</c:v>
                </c:pt>
                <c:pt idx="75">
                  <c:v>62.23333333333332</c:v>
                </c:pt>
                <c:pt idx="76">
                  <c:v>62.108333333333341</c:v>
                </c:pt>
                <c:pt idx="77">
                  <c:v>62.712500000000006</c:v>
                </c:pt>
                <c:pt idx="78">
                  <c:v>63.129166666666663</c:v>
                </c:pt>
                <c:pt idx="79">
                  <c:v>62.550000000000004</c:v>
                </c:pt>
                <c:pt idx="80">
                  <c:v>61.033333333333331</c:v>
                </c:pt>
                <c:pt idx="81">
                  <c:v>60.058333333333316</c:v>
                </c:pt>
                <c:pt idx="82">
                  <c:v>60.666666666666664</c:v>
                </c:pt>
                <c:pt idx="83">
                  <c:v>61.595833333333331</c:v>
                </c:pt>
                <c:pt idx="84">
                  <c:v>61.962500000000006</c:v>
                </c:pt>
                <c:pt idx="85">
                  <c:v>62.45416666666668</c:v>
                </c:pt>
                <c:pt idx="86">
                  <c:v>63.27916666666669</c:v>
                </c:pt>
                <c:pt idx="87">
                  <c:v>64.266666666666666</c:v>
                </c:pt>
                <c:pt idx="88">
                  <c:v>65.416666666666657</c:v>
                </c:pt>
                <c:pt idx="89">
                  <c:v>66.454166666666666</c:v>
                </c:pt>
                <c:pt idx="90">
                  <c:v>66.645833333333343</c:v>
                </c:pt>
                <c:pt idx="91" formatCode="0.0">
                  <c:v>66.466666666666669</c:v>
                </c:pt>
                <c:pt idx="92" formatCode="0.0">
                  <c:v>66.84166666666664</c:v>
                </c:pt>
                <c:pt idx="93" formatCode="0.0">
                  <c:v>67.058333333333323</c:v>
                </c:pt>
                <c:pt idx="94" formatCode="0.0">
                  <c:v>66.45</c:v>
                </c:pt>
                <c:pt idx="95" formatCode="0.0">
                  <c:v>66.13333333333334</c:v>
                </c:pt>
                <c:pt idx="96" formatCode="0.0">
                  <c:v>66.391666666666666</c:v>
                </c:pt>
                <c:pt idx="97" formatCode="0.0">
                  <c:v>64.233333333333334</c:v>
                </c:pt>
                <c:pt idx="98" formatCode="0.0">
                  <c:v>61.329166666666652</c:v>
                </c:pt>
                <c:pt idx="99" formatCode="0.0">
                  <c:v>61.69166666666667</c:v>
                </c:pt>
                <c:pt idx="100" formatCode="0.0">
                  <c:v>62.858333333333341</c:v>
                </c:pt>
                <c:pt idx="101" formatCode="0.0">
                  <c:v>64.129166666666663</c:v>
                </c:pt>
                <c:pt idx="102" formatCode="0.0">
                  <c:v>64.98333333333332</c:v>
                </c:pt>
                <c:pt idx="103" formatCode="0.0">
                  <c:v>64.612499999999997</c:v>
                </c:pt>
                <c:pt idx="104" formatCode="0.0">
                  <c:v>63.520833333333343</c:v>
                </c:pt>
                <c:pt idx="105" formatCode="0.0">
                  <c:v>60.92083333333332</c:v>
                </c:pt>
                <c:pt idx="106" formatCode="0.0">
                  <c:v>58.754166666666663</c:v>
                </c:pt>
                <c:pt idx="107" formatCode="0.0">
                  <c:v>59.50416666666667</c:v>
                </c:pt>
                <c:pt idx="108" formatCode="0.0">
                  <c:v>62.3125</c:v>
                </c:pt>
                <c:pt idx="109" formatCode="0.0">
                  <c:v>63.566666666666663</c:v>
                </c:pt>
                <c:pt idx="110" formatCode="0.0">
                  <c:v>63.754166666666663</c:v>
                </c:pt>
                <c:pt idx="111" formatCode="0.0">
                  <c:v>64.1875</c:v>
                </c:pt>
                <c:pt idx="112" formatCode="0.0">
                  <c:v>63.699999999999989</c:v>
                </c:pt>
                <c:pt idx="113" formatCode="0.0">
                  <c:v>65.11666666666666</c:v>
                </c:pt>
                <c:pt idx="114" formatCode="0.0">
                  <c:v>66.3</c:v>
                </c:pt>
                <c:pt idx="115" formatCode="0.0">
                  <c:v>65.645833333333329</c:v>
                </c:pt>
                <c:pt idx="116" formatCode="0.0">
                  <c:v>66.770833333333329</c:v>
                </c:pt>
                <c:pt idx="117" formatCode="0.0">
                  <c:v>67.32916666666668</c:v>
                </c:pt>
                <c:pt idx="118" formatCode="0.0">
                  <c:v>68.691666666666663</c:v>
                </c:pt>
                <c:pt idx="119" formatCode="0.0">
                  <c:v>68.92916666666666</c:v>
                </c:pt>
                <c:pt idx="120" formatCode="0.0">
                  <c:v>67.57916666666668</c:v>
                </c:pt>
                <c:pt idx="121" formatCode="0.0">
                  <c:v>67.658333333333331</c:v>
                </c:pt>
                <c:pt idx="122" formatCode="0.0">
                  <c:v>67.495833333333323</c:v>
                </c:pt>
                <c:pt idx="123" formatCode="0.0">
                  <c:v>68.491666666666674</c:v>
                </c:pt>
                <c:pt idx="124" formatCode="0.0">
                  <c:v>69.525000000000006</c:v>
                </c:pt>
                <c:pt idx="125" formatCode="0.0">
                  <c:v>68.033333333333331</c:v>
                </c:pt>
                <c:pt idx="126" formatCode="0.0">
                  <c:v>65.962499999999991</c:v>
                </c:pt>
                <c:pt idx="127" formatCode="0.0">
                  <c:v>67.074999999999974</c:v>
                </c:pt>
                <c:pt idx="128" formatCode="0.0">
                  <c:v>67.070833333333326</c:v>
                </c:pt>
                <c:pt idx="129" formatCode="0.0">
                  <c:v>66.858333333333334</c:v>
                </c:pt>
                <c:pt idx="130" formatCode="0.0">
                  <c:v>68.229166666666686</c:v>
                </c:pt>
                <c:pt idx="131" formatCode="0.0">
                  <c:v>69.5833333333333</c:v>
                </c:pt>
                <c:pt idx="132" formatCode="0.0">
                  <c:v>69.958333333333329</c:v>
                </c:pt>
                <c:pt idx="133" formatCode="0.0">
                  <c:v>68.769230769230774</c:v>
                </c:pt>
                <c:pt idx="139" formatCode="0.0">
                  <c:v>67.099999999999994</c:v>
                </c:pt>
                <c:pt idx="140" formatCode="0.0">
                  <c:v>65.958333333333329</c:v>
                </c:pt>
                <c:pt idx="141" formatCode="0.0">
                  <c:v>64.012500000000003</c:v>
                </c:pt>
                <c:pt idx="142" formatCode="0.0">
                  <c:v>63.204166666666659</c:v>
                </c:pt>
                <c:pt idx="143" formatCode="0.0">
                  <c:v>63.470833333333324</c:v>
                </c:pt>
                <c:pt idx="144" formatCode="0.0">
                  <c:v>63.800000000000004</c:v>
                </c:pt>
                <c:pt idx="145" formatCode="0.0">
                  <c:v>63.48333333333332</c:v>
                </c:pt>
                <c:pt idx="146" formatCode="0.0">
                  <c:v>63.604166666666664</c:v>
                </c:pt>
                <c:pt idx="147" formatCode="0.0">
                  <c:v>64.591666666666669</c:v>
                </c:pt>
                <c:pt idx="148" formatCode="0.0">
                  <c:v>65.429166666666674</c:v>
                </c:pt>
                <c:pt idx="149" formatCode="0.0">
                  <c:v>65.591666666666669</c:v>
                </c:pt>
                <c:pt idx="150" formatCode="0.0">
                  <c:v>65.88333333333334</c:v>
                </c:pt>
                <c:pt idx="151" formatCode="0.0">
                  <c:v>66.987499999999997</c:v>
                </c:pt>
                <c:pt idx="152" formatCode="0.0">
                  <c:v>67.620833333333323</c:v>
                </c:pt>
                <c:pt idx="153" formatCode="0.0">
                  <c:v>68.354166666666671</c:v>
                </c:pt>
                <c:pt idx="154" formatCode="0.0">
                  <c:v>69.691666666666663</c:v>
                </c:pt>
                <c:pt idx="155" formatCode="0.0">
                  <c:v>69.105555555555554</c:v>
                </c:pt>
                <c:pt idx="156" formatCode="0.0">
                  <c:v>70.174999999999997</c:v>
                </c:pt>
                <c:pt idx="157" formatCode="0.0">
                  <c:v>70.600000000000009</c:v>
                </c:pt>
                <c:pt idx="158" formatCode="0.0">
                  <c:v>72.429166666666674</c:v>
                </c:pt>
                <c:pt idx="159" formatCode="0.0">
                  <c:v>73.204166666666666</c:v>
                </c:pt>
                <c:pt idx="160" formatCode="0.0">
                  <c:v>71.57916666666668</c:v>
                </c:pt>
                <c:pt idx="161" formatCode="0.0">
                  <c:v>70.379166666666663</c:v>
                </c:pt>
                <c:pt idx="162" formatCode="0.0">
                  <c:v>71.512500000000003</c:v>
                </c:pt>
                <c:pt idx="163" formatCode="0.0">
                  <c:v>71.041666666666657</c:v>
                </c:pt>
                <c:pt idx="164" formatCode="0.0">
                  <c:v>71.004166666666677</c:v>
                </c:pt>
                <c:pt idx="165" formatCode="0.0">
                  <c:v>70.920833333333334</c:v>
                </c:pt>
                <c:pt idx="166" formatCode="0.0">
                  <c:v>70.95416666666668</c:v>
                </c:pt>
                <c:pt idx="167" formatCode="0.0">
                  <c:v>71.51666666666668</c:v>
                </c:pt>
                <c:pt idx="168" formatCode="0.0">
                  <c:v>71.433333333333323</c:v>
                </c:pt>
                <c:pt idx="169" formatCode="0.0">
                  <c:v>69.829166666666666</c:v>
                </c:pt>
                <c:pt idx="170" formatCode="0.0">
                  <c:v>69.42916666666666</c:v>
                </c:pt>
                <c:pt idx="171" formatCode="0.0">
                  <c:v>69.895833333333329</c:v>
                </c:pt>
                <c:pt idx="172" formatCode="0.0">
                  <c:v>69.69583333333334</c:v>
                </c:pt>
                <c:pt idx="173" formatCode="0.0">
                  <c:v>69.491666666666646</c:v>
                </c:pt>
                <c:pt idx="174" formatCode="0.0">
                  <c:v>67.579166666666666</c:v>
                </c:pt>
                <c:pt idx="175" formatCode="0.0">
                  <c:v>69.379166666666663</c:v>
                </c:pt>
                <c:pt idx="176" formatCode="0.0">
                  <c:v>71.099999999999994</c:v>
                </c:pt>
                <c:pt idx="177" formatCode="0.0">
                  <c:v>72.645833333333329</c:v>
                </c:pt>
                <c:pt idx="178" formatCode="0.0">
                  <c:v>72.912499999999994</c:v>
                </c:pt>
                <c:pt idx="179" formatCode="0.0">
                  <c:v>73.683333333333337</c:v>
                </c:pt>
                <c:pt idx="180" formatCode="0.0">
                  <c:v>74.387499999999989</c:v>
                </c:pt>
                <c:pt idx="181" formatCode="0.0">
                  <c:v>75.666666666666657</c:v>
                </c:pt>
                <c:pt idx="182" formatCode="0.0">
                  <c:v>76.7</c:v>
                </c:pt>
                <c:pt idx="183" formatCode="0.0">
                  <c:v>80.562499999999986</c:v>
                </c:pt>
                <c:pt idx="184" formatCode="0.0">
                  <c:v>81.320833333333312</c:v>
                </c:pt>
                <c:pt idx="185" formatCode="0.0">
                  <c:v>81.991666666666646</c:v>
                </c:pt>
                <c:pt idx="186" formatCode="0.0">
                  <c:v>79.920833333333334</c:v>
                </c:pt>
                <c:pt idx="187" formatCode="0.0">
                  <c:v>79.479166666666671</c:v>
                </c:pt>
                <c:pt idx="188" formatCode="0.0">
                  <c:v>79.295833333333334</c:v>
                </c:pt>
                <c:pt idx="189" formatCode="0.0">
                  <c:v>79.462499999999991</c:v>
                </c:pt>
                <c:pt idx="190" formatCode="0.0">
                  <c:v>80.454166666666666</c:v>
                </c:pt>
                <c:pt idx="191" formatCode="0.0">
                  <c:v>79.537500000000009</c:v>
                </c:pt>
                <c:pt idx="192" formatCode="0.0">
                  <c:v>78.895833333333329</c:v>
                </c:pt>
                <c:pt idx="193" formatCode="0.0">
                  <c:v>78.924999999999997</c:v>
                </c:pt>
                <c:pt idx="194" formatCode="0.0">
                  <c:v>78.833333333333329</c:v>
                </c:pt>
                <c:pt idx="195" formatCode="0.0">
                  <c:v>78.50833333333334</c:v>
                </c:pt>
                <c:pt idx="196" formatCode="0.0">
                  <c:v>77.274999999999991</c:v>
                </c:pt>
                <c:pt idx="197" formatCode="0.0">
                  <c:v>76.470833333333346</c:v>
                </c:pt>
                <c:pt idx="198" formatCode="0.0">
                  <c:v>77.40000000000002</c:v>
                </c:pt>
                <c:pt idx="199" formatCode="0.0">
                  <c:v>77.354166666666671</c:v>
                </c:pt>
                <c:pt idx="200" formatCode="0.0">
                  <c:v>77.92083333333332</c:v>
                </c:pt>
                <c:pt idx="201" formatCode="0.0">
                  <c:v>78.237500000000011</c:v>
                </c:pt>
                <c:pt idx="202" formatCode="0.0">
                  <c:v>77.708333333333343</c:v>
                </c:pt>
                <c:pt idx="203" formatCode="0.0">
                  <c:v>77.529166666666669</c:v>
                </c:pt>
                <c:pt idx="204" formatCode="0.0">
                  <c:v>77.88333333333334</c:v>
                </c:pt>
                <c:pt idx="205" formatCode="0.0">
                  <c:v>78.604166666666671</c:v>
                </c:pt>
                <c:pt idx="206" formatCode="0.0">
                  <c:v>78.020833333333329</c:v>
                </c:pt>
                <c:pt idx="207" formatCode="0.0">
                  <c:v>78.304166666666674</c:v>
                </c:pt>
                <c:pt idx="208" formatCode="0.0">
                  <c:v>77.86666666666666</c:v>
                </c:pt>
                <c:pt idx="209" formatCode="0.0">
                  <c:v>77.02500000000002</c:v>
                </c:pt>
                <c:pt idx="210" formatCode="0.0">
                  <c:v>76.379166666666649</c:v>
                </c:pt>
                <c:pt idx="211" formatCode="0.0">
                  <c:v>76.941666666666677</c:v>
                </c:pt>
                <c:pt idx="212" formatCode="0.0">
                  <c:v>76.266666666666666</c:v>
                </c:pt>
                <c:pt idx="213" formatCode="0.0">
                  <c:v>75.637500000000017</c:v>
                </c:pt>
                <c:pt idx="214" formatCode="0.0">
                  <c:v>75.362500000000011</c:v>
                </c:pt>
                <c:pt idx="215" formatCode="0.0">
                  <c:v>74.462499999999991</c:v>
                </c:pt>
                <c:pt idx="216" formatCode="0.0">
                  <c:v>74.604166666666657</c:v>
                </c:pt>
                <c:pt idx="217" formatCode="0.0">
                  <c:v>75.420833333333363</c:v>
                </c:pt>
                <c:pt idx="218" formatCode="0.0">
                  <c:v>74.95416666666668</c:v>
                </c:pt>
                <c:pt idx="219" formatCode="0.0">
                  <c:v>74.662499999999994</c:v>
                </c:pt>
                <c:pt idx="220" formatCode="0.0">
                  <c:v>75.112499999999997</c:v>
                </c:pt>
                <c:pt idx="221" formatCode="0.0">
                  <c:v>74.787499999999994</c:v>
                </c:pt>
                <c:pt idx="222" formatCode="0.0">
                  <c:v>75.24166666666666</c:v>
                </c:pt>
                <c:pt idx="223" formatCode="0.0">
                  <c:v>75.641666666666666</c:v>
                </c:pt>
                <c:pt idx="224" formatCode="0.0">
                  <c:v>75.712500000000006</c:v>
                </c:pt>
                <c:pt idx="225" formatCode="0.0">
                  <c:v>75.924999999999997</c:v>
                </c:pt>
                <c:pt idx="226" formatCode="0.0">
                  <c:v>76.129166666666677</c:v>
                </c:pt>
                <c:pt idx="227" formatCode="0.0">
                  <c:v>76.612499999999997</c:v>
                </c:pt>
                <c:pt idx="228" formatCode="0.0">
                  <c:v>76.704166666666666</c:v>
                </c:pt>
                <c:pt idx="229" formatCode="0.0">
                  <c:v>76.916666666666671</c:v>
                </c:pt>
                <c:pt idx="230" formatCode="0.0">
                  <c:v>77.466666666666669</c:v>
                </c:pt>
                <c:pt idx="231" formatCode="0.0">
                  <c:v>78.216666666666669</c:v>
                </c:pt>
                <c:pt idx="232" formatCode="0.0">
                  <c:v>77.708333333333329</c:v>
                </c:pt>
                <c:pt idx="233" formatCode="0.0">
                  <c:v>77.537499999999994</c:v>
                </c:pt>
                <c:pt idx="234" formatCode="0.0">
                  <c:v>77.024999999999991</c:v>
                </c:pt>
                <c:pt idx="235" formatCode="0.0">
                  <c:v>76.816666666666677</c:v>
                </c:pt>
                <c:pt idx="236" formatCode="0.0">
                  <c:v>76.608333333333334</c:v>
                </c:pt>
                <c:pt idx="237" formatCode="0.0">
                  <c:v>75.979166666666671</c:v>
                </c:pt>
                <c:pt idx="238" formatCode="0.0">
                  <c:v>76.358333333333334</c:v>
                </c:pt>
                <c:pt idx="239" formatCode="0.0">
                  <c:v>76.383333333333326</c:v>
                </c:pt>
                <c:pt idx="240" formatCode="0.0">
                  <c:v>76.879166666666677</c:v>
                </c:pt>
                <c:pt idx="241" formatCode="0.0">
                  <c:v>76.912500000000009</c:v>
                </c:pt>
                <c:pt idx="242" formatCode="0.0">
                  <c:v>77.504166666666663</c:v>
                </c:pt>
                <c:pt idx="243" formatCode="0.0">
                  <c:v>77.641666666666652</c:v>
                </c:pt>
                <c:pt idx="244" formatCode="0.0">
                  <c:v>77.179166666666674</c:v>
                </c:pt>
                <c:pt idx="245" formatCode="0.0">
                  <c:v>76.879166666666677</c:v>
                </c:pt>
                <c:pt idx="246" formatCode="0.0">
                  <c:v>76.425000000000011</c:v>
                </c:pt>
                <c:pt idx="247" formatCode="0.0">
                  <c:v>75.850000000000009</c:v>
                </c:pt>
                <c:pt idx="248" formatCode="0.0">
                  <c:v>75.270833333333343</c:v>
                </c:pt>
                <c:pt idx="249" formatCode="0.0">
                  <c:v>75.312500000000014</c:v>
                </c:pt>
                <c:pt idx="250" formatCode="0.0">
                  <c:v>75.766666666666666</c:v>
                </c:pt>
                <c:pt idx="251" formatCode="0.0">
                  <c:v>75.804166666666674</c:v>
                </c:pt>
                <c:pt idx="252" formatCode="0.0">
                  <c:v>75.754166666666663</c:v>
                </c:pt>
                <c:pt idx="253" formatCode="0.0">
                  <c:v>75.199999999999989</c:v>
                </c:pt>
                <c:pt idx="254" formatCode="0.0">
                  <c:v>74.237499999999983</c:v>
                </c:pt>
                <c:pt idx="255" formatCode="0.0">
                  <c:v>75.00833333333334</c:v>
                </c:pt>
                <c:pt idx="256" formatCode="0.0">
                  <c:v>75.941666666666663</c:v>
                </c:pt>
                <c:pt idx="257" formatCode="0.0">
                  <c:v>75.370833333333337</c:v>
                </c:pt>
                <c:pt idx="258" formatCode="0.0">
                  <c:v>74.829166666666666</c:v>
                </c:pt>
                <c:pt idx="259" formatCode="0.0">
                  <c:v>74.266666666666666</c:v>
                </c:pt>
                <c:pt idx="260" formatCode="0.0">
                  <c:v>72.524999999999991</c:v>
                </c:pt>
                <c:pt idx="261" formatCode="0.0">
                  <c:v>71.454166666666666</c:v>
                </c:pt>
                <c:pt idx="262" formatCode="0.0">
                  <c:v>71.991666666666674</c:v>
                </c:pt>
                <c:pt idx="263" formatCode="0.0">
                  <c:v>71.087499999999991</c:v>
                </c:pt>
                <c:pt idx="264" formatCode="0.0">
                  <c:v>70.374999999999986</c:v>
                </c:pt>
                <c:pt idx="265" formatCode="0.0">
                  <c:v>70.425000000000011</c:v>
                </c:pt>
                <c:pt idx="266" formatCode="0.0">
                  <c:v>71.104166666666657</c:v>
                </c:pt>
                <c:pt idx="267" formatCode="0.0">
                  <c:v>70.283333333333317</c:v>
                </c:pt>
                <c:pt idx="268" formatCode="0.0">
                  <c:v>67.899999999999991</c:v>
                </c:pt>
                <c:pt idx="269" formatCode="0.0">
                  <c:v>67.691666666666663</c:v>
                </c:pt>
                <c:pt idx="270" formatCode="0.0">
                  <c:v>67.391666666666666</c:v>
                </c:pt>
                <c:pt idx="271" formatCode="0.0">
                  <c:v>67.670833333333334</c:v>
                </c:pt>
                <c:pt idx="272" formatCode="0.0">
                  <c:v>68.229166666666671</c:v>
                </c:pt>
                <c:pt idx="273" formatCode="0.0">
                  <c:v>68.808333333333323</c:v>
                </c:pt>
                <c:pt idx="274" formatCode="0.0">
                  <c:v>68.433333333333323</c:v>
                </c:pt>
                <c:pt idx="275" formatCode="0.0">
                  <c:v>67.137499999999989</c:v>
                </c:pt>
                <c:pt idx="276" formatCode="0.0">
                  <c:v>65.754166666666663</c:v>
                </c:pt>
                <c:pt idx="277" formatCode="0.0">
                  <c:v>65.770833333333329</c:v>
                </c:pt>
                <c:pt idx="278" formatCode="0.0">
                  <c:v>65.533333333333331</c:v>
                </c:pt>
                <c:pt idx="279" formatCode="0.0">
                  <c:v>65.704166666666666</c:v>
                </c:pt>
                <c:pt idx="280" formatCode="0.0">
                  <c:v>65.875000000000014</c:v>
                </c:pt>
                <c:pt idx="281" formatCode="0.0">
                  <c:v>64.849999999999994</c:v>
                </c:pt>
                <c:pt idx="282" formatCode="0.0">
                  <c:v>64.058333333333337</c:v>
                </c:pt>
                <c:pt idx="283" formatCode="0.0">
                  <c:v>64.104166666666671</c:v>
                </c:pt>
                <c:pt idx="284" formatCode="0.0">
                  <c:v>64.91249999999998</c:v>
                </c:pt>
                <c:pt idx="285" formatCode="0.0">
                  <c:v>64.499999999999986</c:v>
                </c:pt>
                <c:pt idx="286" formatCode="0.0">
                  <c:v>64.458333333333314</c:v>
                </c:pt>
                <c:pt idx="287" formatCode="0.0">
                  <c:v>64.162500000000009</c:v>
                </c:pt>
                <c:pt idx="288" formatCode="0.0">
                  <c:v>64.291666666666671</c:v>
                </c:pt>
                <c:pt idx="289" formatCode="0.0">
                  <c:v>64.224999999999994</c:v>
                </c:pt>
                <c:pt idx="290" formatCode="0.0">
                  <c:v>64.166666666666671</c:v>
                </c:pt>
                <c:pt idx="291" formatCode="0.0">
                  <c:v>64.291666666666657</c:v>
                </c:pt>
                <c:pt idx="292" formatCode="0.0">
                  <c:v>64.441666666666663</c:v>
                </c:pt>
                <c:pt idx="293" formatCode="0.0">
                  <c:v>64.458333333333329</c:v>
                </c:pt>
                <c:pt idx="294" formatCode="0.0">
                  <c:v>64.8</c:v>
                </c:pt>
                <c:pt idx="295" formatCode="0.0">
                  <c:v>64.924999999999983</c:v>
                </c:pt>
                <c:pt idx="296" formatCode="0.0">
                  <c:v>64.837500000000006</c:v>
                </c:pt>
                <c:pt idx="297" formatCode="0.0">
                  <c:v>64.587499999999991</c:v>
                </c:pt>
                <c:pt idx="298" formatCode="0.0">
                  <c:v>64.599999999999994</c:v>
                </c:pt>
                <c:pt idx="299" formatCode="0.0">
                  <c:v>64.383333333333312</c:v>
                </c:pt>
                <c:pt idx="300" formatCode="0.0">
                  <c:v>63.558333333333337</c:v>
                </c:pt>
                <c:pt idx="301" formatCode="0.0">
                  <c:v>62.600000000000016</c:v>
                </c:pt>
                <c:pt idx="302" formatCode="0.0">
                  <c:v>61.4375</c:v>
                </c:pt>
                <c:pt idx="303" formatCode="0.0">
                  <c:v>60.999999999999993</c:v>
                </c:pt>
                <c:pt idx="304" formatCode="0.0">
                  <c:v>61.145833333333336</c:v>
                </c:pt>
                <c:pt idx="305" formatCode="General">
                  <c:v>61.450000000000017</c:v>
                </c:pt>
                <c:pt idx="306" formatCode="General">
                  <c:v>60.44166666666667</c:v>
                </c:pt>
                <c:pt idx="307" formatCode="General">
                  <c:v>58.870833333333344</c:v>
                </c:pt>
                <c:pt idx="308" formatCode="General">
                  <c:v>58.283333333333339</c:v>
                </c:pt>
                <c:pt idx="309" formatCode="General">
                  <c:v>58.1</c:v>
                </c:pt>
                <c:pt idx="310" formatCode="General">
                  <c:v>57.88750000000001</c:v>
                </c:pt>
                <c:pt idx="311" formatCode="General">
                  <c:v>57.491666666666667</c:v>
                </c:pt>
                <c:pt idx="312" formatCode="General">
                  <c:v>57.725000000000016</c:v>
                </c:pt>
                <c:pt idx="313" formatCode="General">
                  <c:v>57.949999999999982</c:v>
                </c:pt>
                <c:pt idx="314" formatCode="General">
                  <c:v>58.09166666666664</c:v>
                </c:pt>
                <c:pt idx="315" formatCode="General">
                  <c:v>58.345833333333353</c:v>
                </c:pt>
                <c:pt idx="316" formatCode="General">
                  <c:v>58.512500000000017</c:v>
                </c:pt>
                <c:pt idx="317" formatCode="General">
                  <c:v>58.641666666666659</c:v>
                </c:pt>
                <c:pt idx="318" formatCode="General">
                  <c:v>58.650000000000006</c:v>
                </c:pt>
                <c:pt idx="319" formatCode="General">
                  <c:v>58.095833333333331</c:v>
                </c:pt>
                <c:pt idx="320" formatCode="General">
                  <c:v>57.941666666666684</c:v>
                </c:pt>
                <c:pt idx="321" formatCode="General">
                  <c:v>57.766666666666673</c:v>
                </c:pt>
                <c:pt idx="322" formatCode="General">
                  <c:v>57.366666666666667</c:v>
                </c:pt>
                <c:pt idx="323" formatCode="General">
                  <c:v>58.054166666666646</c:v>
                </c:pt>
                <c:pt idx="324" formatCode="General">
                  <c:v>58.070833333333347</c:v>
                </c:pt>
                <c:pt idx="325" formatCode="General">
                  <c:v>56.574999999999996</c:v>
                </c:pt>
                <c:pt idx="326" formatCode="General">
                  <c:v>55.991666666666667</c:v>
                </c:pt>
                <c:pt idx="327" formatCode="General">
                  <c:v>55.733333333333341</c:v>
                </c:pt>
                <c:pt idx="328" formatCode="General">
                  <c:v>55.524999999999977</c:v>
                </c:pt>
                <c:pt idx="329" formatCode="General">
                  <c:v>55.604166666666679</c:v>
                </c:pt>
                <c:pt idx="330" formatCode="General">
                  <c:v>55.566666666666663</c:v>
                </c:pt>
                <c:pt idx="331" formatCode="General">
                  <c:v>55.412500000000001</c:v>
                </c:pt>
                <c:pt idx="332" formatCode="General">
                  <c:v>55.295833333333327</c:v>
                </c:pt>
                <c:pt idx="333" formatCode="General">
                  <c:v>55.383333333333319</c:v>
                </c:pt>
                <c:pt idx="334" formatCode="General">
                  <c:v>54.645833333333336</c:v>
                </c:pt>
                <c:pt idx="335" formatCode="General">
                  <c:v>54.379166666666663</c:v>
                </c:pt>
                <c:pt idx="336" formatCode="General">
                  <c:v>53.762499999999996</c:v>
                </c:pt>
                <c:pt idx="337" formatCode="General">
                  <c:v>51.712500000000006</c:v>
                </c:pt>
                <c:pt idx="338" formatCode="General">
                  <c:v>50.216666666666669</c:v>
                </c:pt>
                <c:pt idx="339" formatCode="General">
                  <c:v>49.258333333333319</c:v>
                </c:pt>
                <c:pt idx="340" formatCode="General">
                  <c:v>48.595833333333331</c:v>
                </c:pt>
                <c:pt idx="341" formatCode="General">
                  <c:v>47.570833333333326</c:v>
                </c:pt>
                <c:pt idx="342" formatCode="General">
                  <c:v>46.591666666666669</c:v>
                </c:pt>
                <c:pt idx="343" formatCode="General">
                  <c:v>45.962500000000006</c:v>
                </c:pt>
                <c:pt idx="344" formatCode="General">
                  <c:v>46.070833333333333</c:v>
                </c:pt>
                <c:pt idx="345" formatCode="General">
                  <c:v>46.033333333333331</c:v>
                </c:pt>
                <c:pt idx="346" formatCode="General">
                  <c:v>45.941666666666663</c:v>
                </c:pt>
                <c:pt idx="347" formatCode="General">
                  <c:v>45.970833333333339</c:v>
                </c:pt>
                <c:pt idx="348" formatCode="General">
                  <c:v>45.81666666666667</c:v>
                </c:pt>
                <c:pt idx="349" formatCode="General">
                  <c:v>46.054166666666667</c:v>
                </c:pt>
                <c:pt idx="350" formatCode="General">
                  <c:v>46.012499999999996</c:v>
                </c:pt>
                <c:pt idx="351" formatCode="General">
                  <c:v>46.43333333333333</c:v>
                </c:pt>
                <c:pt idx="352" formatCode="General">
                  <c:v>46.870833333333337</c:v>
                </c:pt>
                <c:pt idx="353" formatCode="General">
                  <c:v>46.491666666666674</c:v>
                </c:pt>
                <c:pt idx="354" formatCode="General">
                  <c:v>46.204166666666673</c:v>
                </c:pt>
                <c:pt idx="355" formatCode="General">
                  <c:v>46.349999999999987</c:v>
                </c:pt>
                <c:pt idx="356" formatCode="General">
                  <c:v>46.462499999999984</c:v>
                </c:pt>
                <c:pt idx="357" formatCode="General">
                  <c:v>46.283333333333331</c:v>
                </c:pt>
                <c:pt idx="358" formatCode="General">
                  <c:v>46.908333333333331</c:v>
                </c:pt>
                <c:pt idx="359" formatCode="General">
                  <c:v>46.620833333333337</c:v>
                </c:pt>
                <c:pt idx="360" formatCode="General">
                  <c:v>46.558333333333337</c:v>
                </c:pt>
                <c:pt idx="361" formatCode="General">
                  <c:v>46.375</c:v>
                </c:pt>
                <c:pt idx="362" formatCode="General">
                  <c:v>46.208333333333343</c:v>
                </c:pt>
                <c:pt idx="363" formatCode="General">
                  <c:v>46.283333333333331</c:v>
                </c:pt>
                <c:pt idx="364" formatCode="General">
                  <c:v>46.1</c:v>
                </c:pt>
              </c:numCache>
            </c:numRef>
          </c:val>
          <c:smooth val="0"/>
        </c:ser>
        <c:ser>
          <c:idx val="1"/>
          <c:order val="1"/>
          <c:tx>
            <c:v>Max Temp (DMC Check 21)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Data!$F$33:$F$397</c:f>
              <c:numCache>
                <c:formatCode>General</c:formatCode>
                <c:ptCount val="365"/>
                <c:pt idx="0">
                  <c:v>47.2</c:v>
                </c:pt>
                <c:pt idx="1">
                  <c:v>47</c:v>
                </c:pt>
                <c:pt idx="2">
                  <c:v>46.9</c:v>
                </c:pt>
                <c:pt idx="3">
                  <c:v>47.4</c:v>
                </c:pt>
                <c:pt idx="4">
                  <c:v>47</c:v>
                </c:pt>
                <c:pt idx="5">
                  <c:v>47.2</c:v>
                </c:pt>
                <c:pt idx="6">
                  <c:v>47.2</c:v>
                </c:pt>
                <c:pt idx="7">
                  <c:v>47.4</c:v>
                </c:pt>
                <c:pt idx="8">
                  <c:v>47.6</c:v>
                </c:pt>
                <c:pt idx="9">
                  <c:v>47.4</c:v>
                </c:pt>
                <c:pt idx="10">
                  <c:v>46.9</c:v>
                </c:pt>
                <c:pt idx="11">
                  <c:v>46.7</c:v>
                </c:pt>
                <c:pt idx="12">
                  <c:v>46.2</c:v>
                </c:pt>
                <c:pt idx="13">
                  <c:v>45.2</c:v>
                </c:pt>
                <c:pt idx="14">
                  <c:v>44.9</c:v>
                </c:pt>
                <c:pt idx="15">
                  <c:v>44.9</c:v>
                </c:pt>
                <c:pt idx="16">
                  <c:v>44.9</c:v>
                </c:pt>
                <c:pt idx="17">
                  <c:v>45.3</c:v>
                </c:pt>
                <c:pt idx="18">
                  <c:v>45.6</c:v>
                </c:pt>
                <c:pt idx="19">
                  <c:v>45.9</c:v>
                </c:pt>
                <c:pt idx="20">
                  <c:v>46.1</c:v>
                </c:pt>
                <c:pt idx="21">
                  <c:v>46.7</c:v>
                </c:pt>
                <c:pt idx="22">
                  <c:v>46.6</c:v>
                </c:pt>
                <c:pt idx="23">
                  <c:v>47.3</c:v>
                </c:pt>
                <c:pt idx="24">
                  <c:v>48.4</c:v>
                </c:pt>
                <c:pt idx="25">
                  <c:v>49.5</c:v>
                </c:pt>
                <c:pt idx="26">
                  <c:v>49.4</c:v>
                </c:pt>
                <c:pt idx="27">
                  <c:v>49.3</c:v>
                </c:pt>
                <c:pt idx="28">
                  <c:v>49.6</c:v>
                </c:pt>
                <c:pt idx="29">
                  <c:v>49.5</c:v>
                </c:pt>
                <c:pt idx="30">
                  <c:v>50</c:v>
                </c:pt>
                <c:pt idx="31">
                  <c:v>50.7</c:v>
                </c:pt>
                <c:pt idx="32">
                  <c:v>50.8</c:v>
                </c:pt>
                <c:pt idx="33">
                  <c:v>51.5</c:v>
                </c:pt>
                <c:pt idx="34">
                  <c:v>52</c:v>
                </c:pt>
                <c:pt idx="35">
                  <c:v>51.9</c:v>
                </c:pt>
                <c:pt idx="36">
                  <c:v>51.7</c:v>
                </c:pt>
                <c:pt idx="37">
                  <c:v>52.4</c:v>
                </c:pt>
                <c:pt idx="38">
                  <c:v>52</c:v>
                </c:pt>
                <c:pt idx="39">
                  <c:v>51.5</c:v>
                </c:pt>
                <c:pt idx="40">
                  <c:v>51.6</c:v>
                </c:pt>
                <c:pt idx="41">
                  <c:v>51.4</c:v>
                </c:pt>
                <c:pt idx="42">
                  <c:v>51.6</c:v>
                </c:pt>
                <c:pt idx="43">
                  <c:v>51.7</c:v>
                </c:pt>
                <c:pt idx="44">
                  <c:v>51.9</c:v>
                </c:pt>
                <c:pt idx="45">
                  <c:v>52.7</c:v>
                </c:pt>
                <c:pt idx="46">
                  <c:v>52.9</c:v>
                </c:pt>
                <c:pt idx="47">
                  <c:v>53.6</c:v>
                </c:pt>
                <c:pt idx="48">
                  <c:v>54.3</c:v>
                </c:pt>
                <c:pt idx="49">
                  <c:v>53.4</c:v>
                </c:pt>
                <c:pt idx="50">
                  <c:v>52.7</c:v>
                </c:pt>
                <c:pt idx="51">
                  <c:v>52.9</c:v>
                </c:pt>
                <c:pt idx="52">
                  <c:v>52.7</c:v>
                </c:pt>
                <c:pt idx="53">
                  <c:v>53</c:v>
                </c:pt>
                <c:pt idx="54">
                  <c:v>52.6</c:v>
                </c:pt>
                <c:pt idx="55">
                  <c:v>53</c:v>
                </c:pt>
                <c:pt idx="56">
                  <c:v>52.8</c:v>
                </c:pt>
                <c:pt idx="57">
                  <c:v>53.4</c:v>
                </c:pt>
                <c:pt idx="58">
                  <c:v>54.3</c:v>
                </c:pt>
                <c:pt idx="59">
                  <c:v>55.5</c:v>
                </c:pt>
                <c:pt idx="60">
                  <c:v>56.3</c:v>
                </c:pt>
                <c:pt idx="61">
                  <c:v>56.9</c:v>
                </c:pt>
                <c:pt idx="62">
                  <c:v>57.8</c:v>
                </c:pt>
                <c:pt idx="63">
                  <c:v>58.5</c:v>
                </c:pt>
                <c:pt idx="64">
                  <c:v>57.4</c:v>
                </c:pt>
                <c:pt idx="65">
                  <c:v>57.4</c:v>
                </c:pt>
                <c:pt idx="66">
                  <c:v>57.9</c:v>
                </c:pt>
                <c:pt idx="67">
                  <c:v>57.9</c:v>
                </c:pt>
                <c:pt idx="68">
                  <c:v>58.4</c:v>
                </c:pt>
                <c:pt idx="69">
                  <c:v>59.3</c:v>
                </c:pt>
                <c:pt idx="70">
                  <c:v>60.3</c:v>
                </c:pt>
                <c:pt idx="71">
                  <c:v>61.5</c:v>
                </c:pt>
                <c:pt idx="72">
                  <c:v>62.3</c:v>
                </c:pt>
                <c:pt idx="73">
                  <c:v>62.6</c:v>
                </c:pt>
                <c:pt idx="74">
                  <c:v>63</c:v>
                </c:pt>
                <c:pt idx="75">
                  <c:v>62.8</c:v>
                </c:pt>
                <c:pt idx="76">
                  <c:v>62.5</c:v>
                </c:pt>
                <c:pt idx="77">
                  <c:v>64.099999999999994</c:v>
                </c:pt>
                <c:pt idx="78">
                  <c:v>63.9</c:v>
                </c:pt>
                <c:pt idx="79">
                  <c:v>63.2</c:v>
                </c:pt>
                <c:pt idx="80">
                  <c:v>62.3</c:v>
                </c:pt>
                <c:pt idx="81">
                  <c:v>60.6</c:v>
                </c:pt>
                <c:pt idx="82">
                  <c:v>61.9</c:v>
                </c:pt>
                <c:pt idx="83">
                  <c:v>62.7</c:v>
                </c:pt>
                <c:pt idx="84">
                  <c:v>63</c:v>
                </c:pt>
                <c:pt idx="85">
                  <c:v>63.4</c:v>
                </c:pt>
                <c:pt idx="86">
                  <c:v>64.5</c:v>
                </c:pt>
                <c:pt idx="87">
                  <c:v>65.3</c:v>
                </c:pt>
                <c:pt idx="88">
                  <c:v>67.5</c:v>
                </c:pt>
                <c:pt idx="89">
                  <c:v>68</c:v>
                </c:pt>
                <c:pt idx="90">
                  <c:v>68</c:v>
                </c:pt>
                <c:pt idx="91" formatCode="0.0">
                  <c:v>67.2</c:v>
                </c:pt>
                <c:pt idx="92" formatCode="0.0">
                  <c:v>68.099999999999994</c:v>
                </c:pt>
                <c:pt idx="93" formatCode="0.0">
                  <c:v>67.599999999999994</c:v>
                </c:pt>
                <c:pt idx="94" formatCode="0.0">
                  <c:v>67.2</c:v>
                </c:pt>
                <c:pt idx="95" formatCode="0.0">
                  <c:v>66.7</c:v>
                </c:pt>
                <c:pt idx="96" formatCode="0.0">
                  <c:v>67.7</c:v>
                </c:pt>
                <c:pt idx="97" formatCode="0.0">
                  <c:v>66.3</c:v>
                </c:pt>
                <c:pt idx="98" formatCode="0.0">
                  <c:v>62.6</c:v>
                </c:pt>
                <c:pt idx="99" formatCode="0.0">
                  <c:v>63.4</c:v>
                </c:pt>
                <c:pt idx="100" formatCode="0.0">
                  <c:v>64</c:v>
                </c:pt>
                <c:pt idx="101" formatCode="0.0">
                  <c:v>65.5</c:v>
                </c:pt>
                <c:pt idx="102" formatCode="0.0">
                  <c:v>66.3</c:v>
                </c:pt>
                <c:pt idx="103" formatCode="0.0">
                  <c:v>65.5</c:v>
                </c:pt>
                <c:pt idx="104" formatCode="0.0">
                  <c:v>64.7</c:v>
                </c:pt>
                <c:pt idx="105" formatCode="0.0">
                  <c:v>61.6</c:v>
                </c:pt>
                <c:pt idx="106" formatCode="0.0">
                  <c:v>59.8</c:v>
                </c:pt>
                <c:pt idx="107" formatCode="0.0">
                  <c:v>61.5</c:v>
                </c:pt>
                <c:pt idx="108" formatCode="0.0">
                  <c:v>63.9</c:v>
                </c:pt>
                <c:pt idx="109" formatCode="0.0">
                  <c:v>64.5</c:v>
                </c:pt>
                <c:pt idx="110" formatCode="0.0">
                  <c:v>65</c:v>
                </c:pt>
                <c:pt idx="111" formatCode="0.0">
                  <c:v>65.599999999999994</c:v>
                </c:pt>
                <c:pt idx="112" formatCode="0.0">
                  <c:v>65</c:v>
                </c:pt>
                <c:pt idx="113" formatCode="0.0">
                  <c:v>66.2</c:v>
                </c:pt>
                <c:pt idx="114" formatCode="0.0">
                  <c:v>67.3</c:v>
                </c:pt>
                <c:pt idx="115" formatCode="0.0">
                  <c:v>66.7</c:v>
                </c:pt>
                <c:pt idx="116" formatCode="0.0">
                  <c:v>67.900000000000006</c:v>
                </c:pt>
                <c:pt idx="117" formatCode="0.0">
                  <c:v>68.900000000000006</c:v>
                </c:pt>
                <c:pt idx="118" formatCode="0.0">
                  <c:v>70.3</c:v>
                </c:pt>
                <c:pt idx="119" formatCode="0.0">
                  <c:v>69.8</c:v>
                </c:pt>
                <c:pt idx="120" formatCode="0.0">
                  <c:v>68.599999999999994</c:v>
                </c:pt>
                <c:pt idx="121" formatCode="0.0">
                  <c:v>68.7</c:v>
                </c:pt>
                <c:pt idx="122" formatCode="0.0">
                  <c:v>69.099999999999994</c:v>
                </c:pt>
                <c:pt idx="123" formatCode="0.0">
                  <c:v>70.8</c:v>
                </c:pt>
                <c:pt idx="124" formatCode="0.0">
                  <c:v>70.3</c:v>
                </c:pt>
                <c:pt idx="125" formatCode="0.0">
                  <c:v>69.3</c:v>
                </c:pt>
                <c:pt idx="126" formatCode="0.0">
                  <c:v>67</c:v>
                </c:pt>
                <c:pt idx="127" formatCode="0.0">
                  <c:v>68.3</c:v>
                </c:pt>
                <c:pt idx="128" formatCode="0.0">
                  <c:v>68.5</c:v>
                </c:pt>
                <c:pt idx="129" formatCode="0.0">
                  <c:v>68.5</c:v>
                </c:pt>
                <c:pt idx="130" formatCode="0.0">
                  <c:v>70</c:v>
                </c:pt>
                <c:pt idx="131" formatCode="0.0">
                  <c:v>71.099999999999994</c:v>
                </c:pt>
                <c:pt idx="132" formatCode="0.0">
                  <c:v>70.900000000000006</c:v>
                </c:pt>
                <c:pt idx="133" formatCode="0.0">
                  <c:v>69.599999999999994</c:v>
                </c:pt>
                <c:pt idx="139" formatCode="0.0">
                  <c:v>67.3</c:v>
                </c:pt>
                <c:pt idx="140" formatCode="0.0">
                  <c:v>67.8</c:v>
                </c:pt>
                <c:pt idx="141" formatCode="0.0">
                  <c:v>66.099999999999994</c:v>
                </c:pt>
                <c:pt idx="142" formatCode="0.0">
                  <c:v>64.599999999999994</c:v>
                </c:pt>
                <c:pt idx="143" formatCode="0.0">
                  <c:v>65.2</c:v>
                </c:pt>
                <c:pt idx="144" formatCode="0.0">
                  <c:v>65.2</c:v>
                </c:pt>
                <c:pt idx="145" formatCode="0.0">
                  <c:v>64.3</c:v>
                </c:pt>
                <c:pt idx="146" formatCode="0.0">
                  <c:v>64.5</c:v>
                </c:pt>
                <c:pt idx="147" formatCode="0.0">
                  <c:v>65.7</c:v>
                </c:pt>
                <c:pt idx="148" formatCode="0.0">
                  <c:v>66.7</c:v>
                </c:pt>
                <c:pt idx="149" formatCode="0.0">
                  <c:v>66.400000000000006</c:v>
                </c:pt>
                <c:pt idx="150" formatCode="0.0">
                  <c:v>67.3</c:v>
                </c:pt>
                <c:pt idx="151" formatCode="0.0">
                  <c:v>68.400000000000006</c:v>
                </c:pt>
                <c:pt idx="152" formatCode="0.0">
                  <c:v>69.7</c:v>
                </c:pt>
                <c:pt idx="153" formatCode="0.0">
                  <c:v>70.599999999999994</c:v>
                </c:pt>
                <c:pt idx="154" formatCode="0.0">
                  <c:v>70.099999999999994</c:v>
                </c:pt>
                <c:pt idx="155" formatCode="0.0">
                  <c:v>70.2</c:v>
                </c:pt>
                <c:pt idx="156" formatCode="0.0">
                  <c:v>71.2</c:v>
                </c:pt>
                <c:pt idx="157" formatCode="0.0">
                  <c:v>72</c:v>
                </c:pt>
                <c:pt idx="158" formatCode="0.0">
                  <c:v>74.400000000000006</c:v>
                </c:pt>
                <c:pt idx="159" formatCode="0.0">
                  <c:v>74</c:v>
                </c:pt>
                <c:pt idx="160" formatCode="0.0">
                  <c:v>73.400000000000006</c:v>
                </c:pt>
                <c:pt idx="161" formatCode="0.0">
                  <c:v>71.5</c:v>
                </c:pt>
                <c:pt idx="162" formatCode="0.0">
                  <c:v>73</c:v>
                </c:pt>
                <c:pt idx="163" formatCode="0.0">
                  <c:v>72.5</c:v>
                </c:pt>
                <c:pt idx="164" formatCode="0.0">
                  <c:v>72</c:v>
                </c:pt>
                <c:pt idx="165" formatCode="0.0">
                  <c:v>73</c:v>
                </c:pt>
                <c:pt idx="166" formatCode="0.0">
                  <c:v>72.400000000000006</c:v>
                </c:pt>
                <c:pt idx="167" formatCode="0.0">
                  <c:v>73</c:v>
                </c:pt>
                <c:pt idx="168" formatCode="0.0">
                  <c:v>72.3</c:v>
                </c:pt>
                <c:pt idx="169" formatCode="0.0">
                  <c:v>70.7</c:v>
                </c:pt>
                <c:pt idx="170" formatCode="0.0">
                  <c:v>71</c:v>
                </c:pt>
                <c:pt idx="171" formatCode="0.0">
                  <c:v>71.3</c:v>
                </c:pt>
                <c:pt idx="172" formatCode="0.0">
                  <c:v>71</c:v>
                </c:pt>
                <c:pt idx="173" formatCode="0.0">
                  <c:v>70.5</c:v>
                </c:pt>
                <c:pt idx="174" formatCode="0.0">
                  <c:v>68.5</c:v>
                </c:pt>
                <c:pt idx="175" formatCode="0.0">
                  <c:v>71.3</c:v>
                </c:pt>
                <c:pt idx="176" formatCode="0.0">
                  <c:v>72.5</c:v>
                </c:pt>
                <c:pt idx="177" formatCode="0.0">
                  <c:v>74.099999999999994</c:v>
                </c:pt>
                <c:pt idx="178" formatCode="0.0">
                  <c:v>75.3</c:v>
                </c:pt>
                <c:pt idx="179" formatCode="0.0">
                  <c:v>76.099999999999994</c:v>
                </c:pt>
                <c:pt idx="180" formatCode="0.0">
                  <c:v>76.400000000000006</c:v>
                </c:pt>
                <c:pt idx="181" formatCode="0.0">
                  <c:v>77.2</c:v>
                </c:pt>
                <c:pt idx="182" formatCode="0.0">
                  <c:v>80.8</c:v>
                </c:pt>
                <c:pt idx="183" formatCode="0.0">
                  <c:v>81.599999999999994</c:v>
                </c:pt>
                <c:pt idx="184" formatCode="0.0">
                  <c:v>82.8</c:v>
                </c:pt>
                <c:pt idx="185" formatCode="0.0">
                  <c:v>83.3</c:v>
                </c:pt>
                <c:pt idx="186" formatCode="0.0">
                  <c:v>81.5</c:v>
                </c:pt>
                <c:pt idx="187" formatCode="0.0">
                  <c:v>81.3</c:v>
                </c:pt>
                <c:pt idx="188" formatCode="0.0">
                  <c:v>80.7</c:v>
                </c:pt>
                <c:pt idx="189" formatCode="0.0">
                  <c:v>81.2</c:v>
                </c:pt>
                <c:pt idx="190" formatCode="0.0">
                  <c:v>81.599999999999994</c:v>
                </c:pt>
                <c:pt idx="191" formatCode="0.0">
                  <c:v>80.400000000000006</c:v>
                </c:pt>
                <c:pt idx="192" formatCode="0.0">
                  <c:v>79.900000000000006</c:v>
                </c:pt>
                <c:pt idx="193" formatCode="0.0">
                  <c:v>80.099999999999994</c:v>
                </c:pt>
                <c:pt idx="194" formatCode="0.0">
                  <c:v>80.099999999999994</c:v>
                </c:pt>
                <c:pt idx="195" formatCode="0.0">
                  <c:v>79.8</c:v>
                </c:pt>
                <c:pt idx="196" formatCode="0.0">
                  <c:v>78.400000000000006</c:v>
                </c:pt>
                <c:pt idx="197" formatCode="0.0">
                  <c:v>77.8</c:v>
                </c:pt>
                <c:pt idx="198" formatCode="0.0">
                  <c:v>78.5</c:v>
                </c:pt>
                <c:pt idx="199" formatCode="0.0">
                  <c:v>78.400000000000006</c:v>
                </c:pt>
                <c:pt idx="200" formatCode="0.0">
                  <c:v>79.2</c:v>
                </c:pt>
                <c:pt idx="201" formatCode="0.0">
                  <c:v>79.5</c:v>
                </c:pt>
                <c:pt idx="202" formatCode="0.0">
                  <c:v>78.599999999999994</c:v>
                </c:pt>
                <c:pt idx="203" formatCode="0.0">
                  <c:v>78.599999999999994</c:v>
                </c:pt>
                <c:pt idx="204" formatCode="0.0">
                  <c:v>79.2</c:v>
                </c:pt>
                <c:pt idx="205" formatCode="0.0">
                  <c:v>79.400000000000006</c:v>
                </c:pt>
                <c:pt idx="206" formatCode="0.0">
                  <c:v>79.2</c:v>
                </c:pt>
                <c:pt idx="207" formatCode="0.0">
                  <c:v>79.400000000000006</c:v>
                </c:pt>
                <c:pt idx="208" formatCode="0.0">
                  <c:v>79</c:v>
                </c:pt>
                <c:pt idx="209" formatCode="0.0">
                  <c:v>78.5</c:v>
                </c:pt>
                <c:pt idx="210" formatCode="0.0">
                  <c:v>77.8</c:v>
                </c:pt>
                <c:pt idx="211" formatCode="0.0">
                  <c:v>78.5</c:v>
                </c:pt>
                <c:pt idx="212" formatCode="0.0">
                  <c:v>77.5</c:v>
                </c:pt>
                <c:pt idx="213" formatCode="0.0">
                  <c:v>76.900000000000006</c:v>
                </c:pt>
                <c:pt idx="214" formatCode="0.0">
                  <c:v>76.599999999999994</c:v>
                </c:pt>
                <c:pt idx="215" formatCode="0.0">
                  <c:v>75.8</c:v>
                </c:pt>
                <c:pt idx="216" formatCode="0.0">
                  <c:v>76</c:v>
                </c:pt>
                <c:pt idx="217" formatCode="0.0">
                  <c:v>76.900000000000006</c:v>
                </c:pt>
                <c:pt idx="218" formatCode="0.0">
                  <c:v>76.2</c:v>
                </c:pt>
                <c:pt idx="219" formatCode="0.0">
                  <c:v>76.2</c:v>
                </c:pt>
                <c:pt idx="220" formatCode="0.0">
                  <c:v>76.5</c:v>
                </c:pt>
                <c:pt idx="221" formatCode="0.0">
                  <c:v>75.7</c:v>
                </c:pt>
                <c:pt idx="222" formatCode="0.0">
                  <c:v>76.599999999999994</c:v>
                </c:pt>
                <c:pt idx="223" formatCode="0.0">
                  <c:v>76.400000000000006</c:v>
                </c:pt>
                <c:pt idx="224" formatCode="0.0">
                  <c:v>76.5</c:v>
                </c:pt>
                <c:pt idx="225" formatCode="0.0">
                  <c:v>77</c:v>
                </c:pt>
                <c:pt idx="226" formatCode="0.0">
                  <c:v>77.400000000000006</c:v>
                </c:pt>
                <c:pt idx="227" formatCode="0.0">
                  <c:v>78</c:v>
                </c:pt>
                <c:pt idx="228" formatCode="0.0">
                  <c:v>77.900000000000006</c:v>
                </c:pt>
                <c:pt idx="229" formatCode="0.0">
                  <c:v>78</c:v>
                </c:pt>
                <c:pt idx="230" formatCode="0.0">
                  <c:v>78.900000000000006</c:v>
                </c:pt>
                <c:pt idx="231" formatCode="0.0">
                  <c:v>79.2</c:v>
                </c:pt>
                <c:pt idx="232" formatCode="0.0">
                  <c:v>78.5</c:v>
                </c:pt>
                <c:pt idx="233" formatCode="0.0">
                  <c:v>78.8</c:v>
                </c:pt>
                <c:pt idx="234" formatCode="0.0">
                  <c:v>77.900000000000006</c:v>
                </c:pt>
                <c:pt idx="235" formatCode="0.0">
                  <c:v>77.900000000000006</c:v>
                </c:pt>
                <c:pt idx="236" formatCode="0.0">
                  <c:v>77.400000000000006</c:v>
                </c:pt>
                <c:pt idx="237" formatCode="0.0">
                  <c:v>76.900000000000006</c:v>
                </c:pt>
                <c:pt idx="238" formatCode="0.0">
                  <c:v>77.400000000000006</c:v>
                </c:pt>
                <c:pt idx="239" formatCode="0.0">
                  <c:v>77.7</c:v>
                </c:pt>
                <c:pt idx="240" formatCode="0.0">
                  <c:v>77.7</c:v>
                </c:pt>
                <c:pt idx="241" formatCode="0.0">
                  <c:v>77.8</c:v>
                </c:pt>
                <c:pt idx="242" formatCode="0.0">
                  <c:v>78.3</c:v>
                </c:pt>
                <c:pt idx="243" formatCode="0.0">
                  <c:v>78.5</c:v>
                </c:pt>
                <c:pt idx="244" formatCode="0.0">
                  <c:v>78</c:v>
                </c:pt>
                <c:pt idx="245" formatCode="0.0">
                  <c:v>77.8</c:v>
                </c:pt>
                <c:pt idx="246" formatCode="0.0">
                  <c:v>77.3</c:v>
                </c:pt>
                <c:pt idx="247" formatCode="0.0">
                  <c:v>76.5</c:v>
                </c:pt>
                <c:pt idx="248" formatCode="0.0">
                  <c:v>76</c:v>
                </c:pt>
                <c:pt idx="249" formatCode="0.0">
                  <c:v>76.400000000000006</c:v>
                </c:pt>
                <c:pt idx="250" formatCode="0.0">
                  <c:v>76.7</c:v>
                </c:pt>
                <c:pt idx="251" formatCode="0.0">
                  <c:v>76.5</c:v>
                </c:pt>
                <c:pt idx="252" formatCode="0.0">
                  <c:v>76.8</c:v>
                </c:pt>
                <c:pt idx="253" formatCode="0.0">
                  <c:v>75.8</c:v>
                </c:pt>
                <c:pt idx="254" formatCode="0.0">
                  <c:v>75</c:v>
                </c:pt>
                <c:pt idx="255" formatCode="0.0">
                  <c:v>76</c:v>
                </c:pt>
                <c:pt idx="256" formatCode="0.0">
                  <c:v>76.8</c:v>
                </c:pt>
                <c:pt idx="257" formatCode="0.0">
                  <c:v>75.900000000000006</c:v>
                </c:pt>
                <c:pt idx="258" formatCode="0.0">
                  <c:v>75.599999999999994</c:v>
                </c:pt>
                <c:pt idx="259" formatCode="0.0">
                  <c:v>75</c:v>
                </c:pt>
                <c:pt idx="260" formatCode="0.0">
                  <c:v>73.3</c:v>
                </c:pt>
                <c:pt idx="261" formatCode="0.0">
                  <c:v>72.8</c:v>
                </c:pt>
                <c:pt idx="262" formatCode="0.0">
                  <c:v>72.5</c:v>
                </c:pt>
                <c:pt idx="263" formatCode="0.0">
                  <c:v>71.900000000000006</c:v>
                </c:pt>
                <c:pt idx="264" formatCode="0.0">
                  <c:v>70.900000000000006</c:v>
                </c:pt>
                <c:pt idx="265" formatCode="0.0">
                  <c:v>71.5</c:v>
                </c:pt>
                <c:pt idx="266" formatCode="0.0">
                  <c:v>72.099999999999994</c:v>
                </c:pt>
                <c:pt idx="267" formatCode="0.0">
                  <c:v>71.099999999999994</c:v>
                </c:pt>
                <c:pt idx="268" formatCode="0.0">
                  <c:v>70</c:v>
                </c:pt>
                <c:pt idx="269" formatCode="0.0">
                  <c:v>68.8</c:v>
                </c:pt>
                <c:pt idx="270" formatCode="0.0">
                  <c:v>68</c:v>
                </c:pt>
                <c:pt idx="271" formatCode="0.0">
                  <c:v>68.5</c:v>
                </c:pt>
                <c:pt idx="272" formatCode="0.0">
                  <c:v>69.2</c:v>
                </c:pt>
                <c:pt idx="273" formatCode="0.0">
                  <c:v>69.599999999999994</c:v>
                </c:pt>
                <c:pt idx="274" formatCode="0.0">
                  <c:v>69.099999999999994</c:v>
                </c:pt>
                <c:pt idx="275" formatCode="0.0">
                  <c:v>68.400000000000006</c:v>
                </c:pt>
                <c:pt idx="276" formatCode="0.0">
                  <c:v>66.400000000000006</c:v>
                </c:pt>
                <c:pt idx="277" formatCode="0.0">
                  <c:v>66.5</c:v>
                </c:pt>
                <c:pt idx="278" formatCode="0.0">
                  <c:v>66</c:v>
                </c:pt>
                <c:pt idx="279" formatCode="0.0">
                  <c:v>66.5</c:v>
                </c:pt>
                <c:pt idx="280" formatCode="0.0">
                  <c:v>66.400000000000006</c:v>
                </c:pt>
                <c:pt idx="281" formatCode="0.0">
                  <c:v>65.599999999999994</c:v>
                </c:pt>
                <c:pt idx="282" formatCode="0.0">
                  <c:v>64.5</c:v>
                </c:pt>
                <c:pt idx="283" formatCode="0.0">
                  <c:v>65.2</c:v>
                </c:pt>
                <c:pt idx="284" formatCode="0.0">
                  <c:v>65.599999999999994</c:v>
                </c:pt>
                <c:pt idx="285" formatCode="0.0">
                  <c:v>65.099999999999994</c:v>
                </c:pt>
                <c:pt idx="286" formatCode="0.0">
                  <c:v>65.2</c:v>
                </c:pt>
                <c:pt idx="287" formatCode="0.0">
                  <c:v>64.900000000000006</c:v>
                </c:pt>
                <c:pt idx="288" formatCode="0.0">
                  <c:v>65</c:v>
                </c:pt>
                <c:pt idx="289" formatCode="0.0">
                  <c:v>65.099999999999994</c:v>
                </c:pt>
                <c:pt idx="290" formatCode="0.0">
                  <c:v>65</c:v>
                </c:pt>
                <c:pt idx="291" formatCode="0.0">
                  <c:v>65.2</c:v>
                </c:pt>
                <c:pt idx="292" formatCode="0.0">
                  <c:v>65.099999999999994</c:v>
                </c:pt>
                <c:pt idx="293" formatCode="0.0">
                  <c:v>65.3</c:v>
                </c:pt>
                <c:pt idx="294" formatCode="0.0">
                  <c:v>65.7</c:v>
                </c:pt>
                <c:pt idx="295" formatCode="0.0">
                  <c:v>65.599999999999994</c:v>
                </c:pt>
                <c:pt idx="296" formatCode="0.0">
                  <c:v>65.599999999999994</c:v>
                </c:pt>
                <c:pt idx="297" formatCode="0.0">
                  <c:v>65.099999999999994</c:v>
                </c:pt>
                <c:pt idx="298" formatCode="0.0">
                  <c:v>65.3</c:v>
                </c:pt>
                <c:pt idx="299" formatCode="0.0">
                  <c:v>65.099999999999994</c:v>
                </c:pt>
                <c:pt idx="300" formatCode="0.0">
                  <c:v>64</c:v>
                </c:pt>
                <c:pt idx="301" formatCode="0.0">
                  <c:v>63.2</c:v>
                </c:pt>
                <c:pt idx="302" formatCode="0.0">
                  <c:v>62.2</c:v>
                </c:pt>
                <c:pt idx="303" formatCode="0.0">
                  <c:v>61.8</c:v>
                </c:pt>
                <c:pt idx="304" formatCode="0.0">
                  <c:v>61.8</c:v>
                </c:pt>
                <c:pt idx="305">
                  <c:v>61.9</c:v>
                </c:pt>
                <c:pt idx="306">
                  <c:v>61.6</c:v>
                </c:pt>
                <c:pt idx="307">
                  <c:v>59.6</c:v>
                </c:pt>
                <c:pt idx="308">
                  <c:v>58.7</c:v>
                </c:pt>
                <c:pt idx="309">
                  <c:v>58.5</c:v>
                </c:pt>
                <c:pt idx="310">
                  <c:v>58.1</c:v>
                </c:pt>
                <c:pt idx="311">
                  <c:v>57.9</c:v>
                </c:pt>
                <c:pt idx="312">
                  <c:v>58.3</c:v>
                </c:pt>
                <c:pt idx="313">
                  <c:v>58.3</c:v>
                </c:pt>
                <c:pt idx="314">
                  <c:v>58.6</c:v>
                </c:pt>
                <c:pt idx="315">
                  <c:v>58.6</c:v>
                </c:pt>
                <c:pt idx="316">
                  <c:v>58.9</c:v>
                </c:pt>
                <c:pt idx="317">
                  <c:v>59.2</c:v>
                </c:pt>
                <c:pt idx="318">
                  <c:v>59.2</c:v>
                </c:pt>
                <c:pt idx="319">
                  <c:v>58.4</c:v>
                </c:pt>
                <c:pt idx="320">
                  <c:v>58.3</c:v>
                </c:pt>
                <c:pt idx="321">
                  <c:v>58.2</c:v>
                </c:pt>
                <c:pt idx="322">
                  <c:v>57.7</c:v>
                </c:pt>
                <c:pt idx="323">
                  <c:v>58.6</c:v>
                </c:pt>
                <c:pt idx="324">
                  <c:v>58.5</c:v>
                </c:pt>
                <c:pt idx="325">
                  <c:v>57.3</c:v>
                </c:pt>
                <c:pt idx="326">
                  <c:v>56.4</c:v>
                </c:pt>
                <c:pt idx="327">
                  <c:v>56.1</c:v>
                </c:pt>
                <c:pt idx="328">
                  <c:v>56.1</c:v>
                </c:pt>
                <c:pt idx="329">
                  <c:v>56.1</c:v>
                </c:pt>
                <c:pt idx="330">
                  <c:v>56</c:v>
                </c:pt>
                <c:pt idx="331">
                  <c:v>55.7</c:v>
                </c:pt>
                <c:pt idx="332">
                  <c:v>56</c:v>
                </c:pt>
                <c:pt idx="333">
                  <c:v>56.4</c:v>
                </c:pt>
                <c:pt idx="334">
                  <c:v>55.3</c:v>
                </c:pt>
                <c:pt idx="335">
                  <c:v>55.1</c:v>
                </c:pt>
                <c:pt idx="336">
                  <c:v>54.1</c:v>
                </c:pt>
                <c:pt idx="337">
                  <c:v>52.8</c:v>
                </c:pt>
                <c:pt idx="338">
                  <c:v>50.8</c:v>
                </c:pt>
                <c:pt idx="339">
                  <c:v>49.7</c:v>
                </c:pt>
                <c:pt idx="340">
                  <c:v>48.9</c:v>
                </c:pt>
                <c:pt idx="341">
                  <c:v>48.2</c:v>
                </c:pt>
                <c:pt idx="342">
                  <c:v>47</c:v>
                </c:pt>
                <c:pt idx="343">
                  <c:v>46.2</c:v>
                </c:pt>
                <c:pt idx="344">
                  <c:v>46.8</c:v>
                </c:pt>
                <c:pt idx="345">
                  <c:v>47</c:v>
                </c:pt>
                <c:pt idx="346">
                  <c:v>46.5</c:v>
                </c:pt>
                <c:pt idx="347">
                  <c:v>46.4</c:v>
                </c:pt>
                <c:pt idx="348">
                  <c:v>46.3</c:v>
                </c:pt>
                <c:pt idx="349">
                  <c:v>47.1</c:v>
                </c:pt>
                <c:pt idx="350">
                  <c:v>46.6</c:v>
                </c:pt>
                <c:pt idx="351">
                  <c:v>47.1</c:v>
                </c:pt>
                <c:pt idx="352">
                  <c:v>47.1</c:v>
                </c:pt>
                <c:pt idx="353">
                  <c:v>46.8</c:v>
                </c:pt>
                <c:pt idx="354">
                  <c:v>46.9</c:v>
                </c:pt>
                <c:pt idx="355">
                  <c:v>47.8</c:v>
                </c:pt>
                <c:pt idx="356">
                  <c:v>48.2</c:v>
                </c:pt>
                <c:pt idx="357">
                  <c:v>47</c:v>
                </c:pt>
                <c:pt idx="358">
                  <c:v>48.8</c:v>
                </c:pt>
                <c:pt idx="359">
                  <c:v>47.4</c:v>
                </c:pt>
                <c:pt idx="360">
                  <c:v>47.3</c:v>
                </c:pt>
                <c:pt idx="361">
                  <c:v>46.9</c:v>
                </c:pt>
                <c:pt idx="362">
                  <c:v>46.7</c:v>
                </c:pt>
                <c:pt idx="363">
                  <c:v>47.5</c:v>
                </c:pt>
                <c:pt idx="364">
                  <c:v>46.1</c:v>
                </c:pt>
              </c:numCache>
            </c:numRef>
          </c:val>
          <c:smooth val="1"/>
        </c:ser>
        <c:ser>
          <c:idx val="6"/>
          <c:order val="2"/>
          <c:tx>
            <c:v>Temp Grab (Below Mendota Dam)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Data!$AU$33:$AU$397</c:f>
              <c:numCache>
                <c:formatCode>General</c:formatCode>
                <c:ptCount val="365"/>
                <c:pt idx="8">
                  <c:v>48.379999999999995</c:v>
                </c:pt>
                <c:pt idx="44">
                  <c:v>50.72</c:v>
                </c:pt>
                <c:pt idx="72">
                  <c:v>62.06</c:v>
                </c:pt>
                <c:pt idx="114">
                  <c:v>67.099999999999994</c:v>
                </c:pt>
                <c:pt idx="135">
                  <c:v>66.740000000000009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22976"/>
        <c:axId val="99837440"/>
      </c:lineChart>
      <c:dateAx>
        <c:axId val="9982297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837440"/>
        <c:crosses val="autoZero"/>
        <c:auto val="0"/>
        <c:lblOffset val="100"/>
        <c:baseTimeUnit val="days"/>
        <c:majorUnit val="1"/>
        <c:majorTimeUnit val="months"/>
      </c:dateAx>
      <c:valAx>
        <c:axId val="998374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9982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141955051672263"/>
          <c:y val="0.55075361152218671"/>
          <c:w val="0.2427398759436605"/>
          <c:h val="0.1660480781785449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5c.</a:t>
            </a:r>
            <a:r>
              <a:rPr lang="en-US" sz="1200" baseline="0"/>
              <a:t> </a:t>
            </a:r>
            <a:r>
              <a:rPr lang="en-US" sz="1200"/>
              <a:t>San Joaquin River below Mendota Dam </a:t>
            </a:r>
          </a:p>
          <a:p>
            <a:pPr>
              <a:defRPr sz="1200"/>
            </a:pPr>
            <a:r>
              <a:rPr lang="en-US" sz="1200"/>
              <a:t>Electrical Conductivity (uS/cm)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2580520955663422E-2"/>
          <c:y val="0.13748329566059794"/>
          <c:w val="0.93797125619714772"/>
          <c:h val="0.72253943102313911"/>
        </c:manualLayout>
      </c:layout>
      <c:lineChart>
        <c:grouping val="standard"/>
        <c:varyColors val="0"/>
        <c:ser>
          <c:idx val="0"/>
          <c:order val="0"/>
          <c:tx>
            <c:v> EC Real Time (Mendota Dam)</c:v>
          </c:tx>
          <c:spPr>
            <a:ln w="508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Data!$D$33:$D$397</c:f>
              <c:numCache>
                <c:formatCode>0</c:formatCode>
                <c:ptCount val="365"/>
                <c:pt idx="23">
                  <c:v>245.8095238095238</c:v>
                </c:pt>
                <c:pt idx="24">
                  <c:v>250.375</c:v>
                </c:pt>
                <c:pt idx="25">
                  <c:v>302.53125</c:v>
                </c:pt>
                <c:pt idx="26">
                  <c:v>421.6875</c:v>
                </c:pt>
                <c:pt idx="27">
                  <c:v>387.92708333333331</c:v>
                </c:pt>
                <c:pt idx="28">
                  <c:v>291.16666666666669</c:v>
                </c:pt>
                <c:pt idx="29">
                  <c:v>259.39583333333331</c:v>
                </c:pt>
                <c:pt idx="30">
                  <c:v>243.35416666666666</c:v>
                </c:pt>
                <c:pt idx="31">
                  <c:v>256.32291666666669</c:v>
                </c:pt>
                <c:pt idx="32">
                  <c:v>300.35416666666669</c:v>
                </c:pt>
                <c:pt idx="33">
                  <c:v>330.04166666666669</c:v>
                </c:pt>
                <c:pt idx="34">
                  <c:v>261.1875</c:v>
                </c:pt>
                <c:pt idx="35">
                  <c:v>326.78125</c:v>
                </c:pt>
                <c:pt idx="36">
                  <c:v>447.89583333333331</c:v>
                </c:pt>
                <c:pt idx="37">
                  <c:v>481.67708333333331</c:v>
                </c:pt>
                <c:pt idx="38">
                  <c:v>427.41666666666669</c:v>
                </c:pt>
                <c:pt idx="39">
                  <c:v>423.58333333333331</c:v>
                </c:pt>
                <c:pt idx="40">
                  <c:v>415.4375</c:v>
                </c:pt>
                <c:pt idx="41">
                  <c:v>408.45833333333331</c:v>
                </c:pt>
                <c:pt idx="42">
                  <c:v>400.91666666666669</c:v>
                </c:pt>
                <c:pt idx="43">
                  <c:v>440.09375</c:v>
                </c:pt>
                <c:pt idx="44">
                  <c:v>426.34375</c:v>
                </c:pt>
                <c:pt idx="45">
                  <c:v>457.5</c:v>
                </c:pt>
                <c:pt idx="46">
                  <c:v>426.02083333333331</c:v>
                </c:pt>
                <c:pt idx="47">
                  <c:v>457.80208333333331</c:v>
                </c:pt>
                <c:pt idx="48">
                  <c:v>423.27083333333331</c:v>
                </c:pt>
                <c:pt idx="49">
                  <c:v>420.1875</c:v>
                </c:pt>
                <c:pt idx="50">
                  <c:v>405.76041666666669</c:v>
                </c:pt>
                <c:pt idx="51">
                  <c:v>386.76041666666669</c:v>
                </c:pt>
                <c:pt idx="52">
                  <c:v>384.86458333333331</c:v>
                </c:pt>
                <c:pt idx="53">
                  <c:v>403.15625</c:v>
                </c:pt>
                <c:pt idx="54">
                  <c:v>414.21875</c:v>
                </c:pt>
                <c:pt idx="55">
                  <c:v>395.08333333333331</c:v>
                </c:pt>
                <c:pt idx="56">
                  <c:v>387.10416666666669</c:v>
                </c:pt>
                <c:pt idx="57">
                  <c:v>377.16666666666669</c:v>
                </c:pt>
                <c:pt idx="58">
                  <c:v>373.92708333333331</c:v>
                </c:pt>
                <c:pt idx="59">
                  <c:v>369.125</c:v>
                </c:pt>
                <c:pt idx="60">
                  <c:v>363.53125</c:v>
                </c:pt>
                <c:pt idx="61">
                  <c:v>355.39583333333331</c:v>
                </c:pt>
                <c:pt idx="62">
                  <c:v>393.20833333333331</c:v>
                </c:pt>
                <c:pt idx="63">
                  <c:v>380.78125</c:v>
                </c:pt>
                <c:pt idx="64">
                  <c:v>423.54166666666669</c:v>
                </c:pt>
                <c:pt idx="65">
                  <c:v>388.90625</c:v>
                </c:pt>
                <c:pt idx="66">
                  <c:v>371.95833333333331</c:v>
                </c:pt>
                <c:pt idx="67">
                  <c:v>366.84375</c:v>
                </c:pt>
                <c:pt idx="68">
                  <c:v>375.96875</c:v>
                </c:pt>
                <c:pt idx="69">
                  <c:v>388.64583333333331</c:v>
                </c:pt>
                <c:pt idx="70">
                  <c:v>417.42708333333331</c:v>
                </c:pt>
                <c:pt idx="71">
                  <c:v>372.15625</c:v>
                </c:pt>
                <c:pt idx="72">
                  <c:v>398.53125</c:v>
                </c:pt>
                <c:pt idx="73">
                  <c:v>387.14583333333331</c:v>
                </c:pt>
                <c:pt idx="74">
                  <c:v>422.70833333333331</c:v>
                </c:pt>
                <c:pt idx="75">
                  <c:v>399.375</c:v>
                </c:pt>
                <c:pt idx="76">
                  <c:v>376</c:v>
                </c:pt>
                <c:pt idx="77">
                  <c:v>400.63541666666669</c:v>
                </c:pt>
                <c:pt idx="78">
                  <c:v>409.375</c:v>
                </c:pt>
                <c:pt idx="79">
                  <c:v>437.13541666666669</c:v>
                </c:pt>
                <c:pt idx="80">
                  <c:v>462.94791666666669</c:v>
                </c:pt>
                <c:pt idx="81">
                  <c:v>466.19791666666669</c:v>
                </c:pt>
                <c:pt idx="82">
                  <c:v>450.86458333333331</c:v>
                </c:pt>
                <c:pt idx="83">
                  <c:v>418.4375</c:v>
                </c:pt>
                <c:pt idx="84">
                  <c:v>356.61458333333331</c:v>
                </c:pt>
                <c:pt idx="85">
                  <c:v>328.55208333333331</c:v>
                </c:pt>
                <c:pt idx="86">
                  <c:v>270.40625</c:v>
                </c:pt>
                <c:pt idx="87">
                  <c:v>264.77083333333331</c:v>
                </c:pt>
                <c:pt idx="88">
                  <c:v>206.08333333333334</c:v>
                </c:pt>
                <c:pt idx="89">
                  <c:v>194.61458333333334</c:v>
                </c:pt>
                <c:pt idx="90">
                  <c:v>199.41666666666666</c:v>
                </c:pt>
                <c:pt idx="91">
                  <c:v>198.69791666666666</c:v>
                </c:pt>
                <c:pt idx="92">
                  <c:v>169.3125</c:v>
                </c:pt>
                <c:pt idx="93">
                  <c:v>186.48958333333334</c:v>
                </c:pt>
                <c:pt idx="94">
                  <c:v>205.97916666666666</c:v>
                </c:pt>
                <c:pt idx="95">
                  <c:v>182.79166666666666</c:v>
                </c:pt>
                <c:pt idx="96">
                  <c:v>167.40625</c:v>
                </c:pt>
                <c:pt idx="97">
                  <c:v>102.91666666666667</c:v>
                </c:pt>
                <c:pt idx="98">
                  <c:v>74.541666666666671</c:v>
                </c:pt>
                <c:pt idx="99">
                  <c:v>94.46875</c:v>
                </c:pt>
                <c:pt idx="100">
                  <c:v>160.82291666666666</c:v>
                </c:pt>
                <c:pt idx="101">
                  <c:v>243.82291666666666</c:v>
                </c:pt>
                <c:pt idx="102">
                  <c:v>299.1875</c:v>
                </c:pt>
                <c:pt idx="103">
                  <c:v>296.69791666666669</c:v>
                </c:pt>
                <c:pt idx="104">
                  <c:v>266.14583333333331</c:v>
                </c:pt>
                <c:pt idx="105">
                  <c:v>229.19791666666666</c:v>
                </c:pt>
                <c:pt idx="106">
                  <c:v>228.96875</c:v>
                </c:pt>
                <c:pt idx="107">
                  <c:v>239.53125</c:v>
                </c:pt>
                <c:pt idx="108">
                  <c:v>276.63541666666669</c:v>
                </c:pt>
                <c:pt idx="109">
                  <c:v>343.80208333333331</c:v>
                </c:pt>
                <c:pt idx="110">
                  <c:v>349.25</c:v>
                </c:pt>
                <c:pt idx="111">
                  <c:v>284.82291666666669</c:v>
                </c:pt>
                <c:pt idx="112">
                  <c:v>241.53125</c:v>
                </c:pt>
                <c:pt idx="113">
                  <c:v>273.40625</c:v>
                </c:pt>
                <c:pt idx="114">
                  <c:v>311.8125</c:v>
                </c:pt>
                <c:pt idx="115">
                  <c:v>314.36458333333331</c:v>
                </c:pt>
                <c:pt idx="116">
                  <c:v>300.63541666666669</c:v>
                </c:pt>
                <c:pt idx="117">
                  <c:v>287.98958333333331</c:v>
                </c:pt>
                <c:pt idx="118">
                  <c:v>274.94791666666669</c:v>
                </c:pt>
                <c:pt idx="119">
                  <c:v>279.75</c:v>
                </c:pt>
                <c:pt idx="120">
                  <c:v>286.29166666666669</c:v>
                </c:pt>
                <c:pt idx="121">
                  <c:v>287.63541666666669</c:v>
                </c:pt>
                <c:pt idx="122">
                  <c:v>284.77083333333331</c:v>
                </c:pt>
                <c:pt idx="123">
                  <c:v>287.44791666666669</c:v>
                </c:pt>
                <c:pt idx="124">
                  <c:v>262.58333333333331</c:v>
                </c:pt>
                <c:pt idx="125">
                  <c:v>232.66666666666666</c:v>
                </c:pt>
                <c:pt idx="126">
                  <c:v>279.65625</c:v>
                </c:pt>
                <c:pt idx="127">
                  <c:v>319.47916666666669</c:v>
                </c:pt>
                <c:pt idx="128">
                  <c:v>342.55208333333331</c:v>
                </c:pt>
                <c:pt idx="129">
                  <c:v>347.92708333333331</c:v>
                </c:pt>
                <c:pt idx="130">
                  <c:v>353.22916666666669</c:v>
                </c:pt>
                <c:pt idx="131">
                  <c:v>371.04166666666669</c:v>
                </c:pt>
                <c:pt idx="132">
                  <c:v>362.83333333333331</c:v>
                </c:pt>
                <c:pt idx="133">
                  <c:v>366.82291666666669</c:v>
                </c:pt>
                <c:pt idx="134">
                  <c:v>364.45833333333331</c:v>
                </c:pt>
                <c:pt idx="135">
                  <c:v>359.34375</c:v>
                </c:pt>
                <c:pt idx="136">
                  <c:v>361.65625</c:v>
                </c:pt>
                <c:pt idx="137">
                  <c:v>367.38541666666669</c:v>
                </c:pt>
                <c:pt idx="138">
                  <c:v>368.26041666666669</c:v>
                </c:pt>
                <c:pt idx="139">
                  <c:v>369.78125</c:v>
                </c:pt>
                <c:pt idx="140">
                  <c:v>374.98958333333331</c:v>
                </c:pt>
                <c:pt idx="141">
                  <c:v>374.27083333333331</c:v>
                </c:pt>
                <c:pt idx="142">
                  <c:v>370.92708333333331</c:v>
                </c:pt>
                <c:pt idx="143">
                  <c:v>376.69791666666669</c:v>
                </c:pt>
                <c:pt idx="144">
                  <c:v>380.86458333333331</c:v>
                </c:pt>
                <c:pt idx="145">
                  <c:v>382.90625</c:v>
                </c:pt>
                <c:pt idx="146">
                  <c:v>384.1875</c:v>
                </c:pt>
                <c:pt idx="147">
                  <c:v>386.97916666666669</c:v>
                </c:pt>
                <c:pt idx="148">
                  <c:v>389.80208333333331</c:v>
                </c:pt>
                <c:pt idx="149">
                  <c:v>389.17708333333331</c:v>
                </c:pt>
                <c:pt idx="150">
                  <c:v>390.59375</c:v>
                </c:pt>
                <c:pt idx="151">
                  <c:v>390.66666666666669</c:v>
                </c:pt>
                <c:pt idx="152">
                  <c:v>394.17708333333331</c:v>
                </c:pt>
                <c:pt idx="153">
                  <c:v>392.17708333333331</c:v>
                </c:pt>
                <c:pt idx="154">
                  <c:v>379.05208333333331</c:v>
                </c:pt>
                <c:pt idx="155">
                  <c:v>371.1875</c:v>
                </c:pt>
                <c:pt idx="156">
                  <c:v>374.82291666666669</c:v>
                </c:pt>
                <c:pt idx="157">
                  <c:v>381.79166666666669</c:v>
                </c:pt>
                <c:pt idx="158">
                  <c:v>388.55208333333331</c:v>
                </c:pt>
                <c:pt idx="159">
                  <c:v>395.22916666666669</c:v>
                </c:pt>
                <c:pt idx="160">
                  <c:v>398.13541666666669</c:v>
                </c:pt>
                <c:pt idx="161">
                  <c:v>394.3125</c:v>
                </c:pt>
                <c:pt idx="162">
                  <c:v>390.65625</c:v>
                </c:pt>
                <c:pt idx="163">
                  <c:v>389.38541666666669</c:v>
                </c:pt>
                <c:pt idx="164">
                  <c:v>383.82291666666669</c:v>
                </c:pt>
                <c:pt idx="165">
                  <c:v>386.65625</c:v>
                </c:pt>
                <c:pt idx="166">
                  <c:v>387.86458333333331</c:v>
                </c:pt>
                <c:pt idx="167">
                  <c:v>382.03125</c:v>
                </c:pt>
                <c:pt idx="168">
                  <c:v>377.13541666666669</c:v>
                </c:pt>
                <c:pt idx="169">
                  <c:v>379.3125</c:v>
                </c:pt>
                <c:pt idx="170">
                  <c:v>377.80208333333331</c:v>
                </c:pt>
                <c:pt idx="171">
                  <c:v>378.03125</c:v>
                </c:pt>
                <c:pt idx="172">
                  <c:v>382.42708333333331</c:v>
                </c:pt>
                <c:pt idx="173">
                  <c:v>376.78125</c:v>
                </c:pt>
                <c:pt idx="174">
                  <c:v>369.4375</c:v>
                </c:pt>
                <c:pt idx="175">
                  <c:v>377.13541666666669</c:v>
                </c:pt>
                <c:pt idx="176">
                  <c:v>390.45833333333331</c:v>
                </c:pt>
                <c:pt idx="177">
                  <c:v>396.375</c:v>
                </c:pt>
                <c:pt idx="178">
                  <c:v>428.5625</c:v>
                </c:pt>
                <c:pt idx="179">
                  <c:v>444.1875</c:v>
                </c:pt>
                <c:pt idx="180">
                  <c:v>434.09375</c:v>
                </c:pt>
                <c:pt idx="181">
                  <c:v>402.28125</c:v>
                </c:pt>
                <c:pt idx="182">
                  <c:v>390.40625</c:v>
                </c:pt>
                <c:pt idx="183">
                  <c:v>386.59375</c:v>
                </c:pt>
                <c:pt idx="184">
                  <c:v>375.60416666666669</c:v>
                </c:pt>
                <c:pt idx="185">
                  <c:v>353.09375</c:v>
                </c:pt>
                <c:pt idx="186">
                  <c:v>327.11458333333331</c:v>
                </c:pt>
                <c:pt idx="187">
                  <c:v>309.04166666666669</c:v>
                </c:pt>
                <c:pt idx="188">
                  <c:v>298.26041666666669</c:v>
                </c:pt>
                <c:pt idx="189">
                  <c:v>297.59375</c:v>
                </c:pt>
                <c:pt idx="190">
                  <c:v>295.67708333333331</c:v>
                </c:pt>
                <c:pt idx="191">
                  <c:v>295.53125</c:v>
                </c:pt>
                <c:pt idx="192">
                  <c:v>299.67708333333331</c:v>
                </c:pt>
                <c:pt idx="193">
                  <c:v>296.29166666666669</c:v>
                </c:pt>
                <c:pt idx="194">
                  <c:v>293.88541666666669</c:v>
                </c:pt>
                <c:pt idx="195">
                  <c:v>290.38541666666669</c:v>
                </c:pt>
                <c:pt idx="196">
                  <c:v>293.47916666666669</c:v>
                </c:pt>
                <c:pt idx="197">
                  <c:v>300.44791666666669</c:v>
                </c:pt>
                <c:pt idx="198">
                  <c:v>302.48958333333331</c:v>
                </c:pt>
                <c:pt idx="199">
                  <c:v>299.36458333333331</c:v>
                </c:pt>
                <c:pt idx="200">
                  <c:v>299.23958333333331</c:v>
                </c:pt>
                <c:pt idx="201">
                  <c:v>306.55208333333331</c:v>
                </c:pt>
                <c:pt idx="202">
                  <c:v>304.75</c:v>
                </c:pt>
                <c:pt idx="203">
                  <c:v>309.96875</c:v>
                </c:pt>
                <c:pt idx="204">
                  <c:v>315.75</c:v>
                </c:pt>
                <c:pt idx="205">
                  <c:v>328.53125</c:v>
                </c:pt>
                <c:pt idx="206">
                  <c:v>335.45833333333331</c:v>
                </c:pt>
                <c:pt idx="207">
                  <c:v>339.02083333333331</c:v>
                </c:pt>
                <c:pt idx="208">
                  <c:v>341.5</c:v>
                </c:pt>
                <c:pt idx="209">
                  <c:v>350.44791666666669</c:v>
                </c:pt>
                <c:pt idx="210">
                  <c:v>362.77083333333331</c:v>
                </c:pt>
                <c:pt idx="211">
                  <c:v>362.64516129032256</c:v>
                </c:pt>
                <c:pt idx="212">
                  <c:v>364.04166666666669</c:v>
                </c:pt>
                <c:pt idx="213">
                  <c:v>372.36458333333331</c:v>
                </c:pt>
                <c:pt idx="214">
                  <c:v>377.6875</c:v>
                </c:pt>
                <c:pt idx="215">
                  <c:v>382.92708333333331</c:v>
                </c:pt>
                <c:pt idx="216">
                  <c:v>393.96875</c:v>
                </c:pt>
                <c:pt idx="217">
                  <c:v>401.66666666666669</c:v>
                </c:pt>
                <c:pt idx="218">
                  <c:v>390.47916666666669</c:v>
                </c:pt>
                <c:pt idx="219">
                  <c:v>403.02083333333331</c:v>
                </c:pt>
                <c:pt idx="220">
                  <c:v>391.54166666666669</c:v>
                </c:pt>
                <c:pt idx="221">
                  <c:v>399.58333333333331</c:v>
                </c:pt>
                <c:pt idx="222">
                  <c:v>393.63541666666669</c:v>
                </c:pt>
                <c:pt idx="223">
                  <c:v>401.61458333333331</c:v>
                </c:pt>
                <c:pt idx="224">
                  <c:v>409.65625</c:v>
                </c:pt>
                <c:pt idx="225">
                  <c:v>410.34375</c:v>
                </c:pt>
                <c:pt idx="226">
                  <c:v>408.14583333333331</c:v>
                </c:pt>
                <c:pt idx="227">
                  <c:v>401.32291666666669</c:v>
                </c:pt>
                <c:pt idx="228">
                  <c:v>398.95833333333331</c:v>
                </c:pt>
                <c:pt idx="229">
                  <c:v>401.35416666666669</c:v>
                </c:pt>
                <c:pt idx="230">
                  <c:v>402.45833333333331</c:v>
                </c:pt>
                <c:pt idx="231">
                  <c:v>395.04166666666669</c:v>
                </c:pt>
                <c:pt idx="232">
                  <c:v>395.71875</c:v>
                </c:pt>
                <c:pt idx="233">
                  <c:v>395.95833333333331</c:v>
                </c:pt>
                <c:pt idx="234">
                  <c:v>386.63541666666669</c:v>
                </c:pt>
                <c:pt idx="235">
                  <c:v>375.71875</c:v>
                </c:pt>
                <c:pt idx="236">
                  <c:v>378.92708333333331</c:v>
                </c:pt>
                <c:pt idx="237">
                  <c:v>380.01041666666669</c:v>
                </c:pt>
                <c:pt idx="238">
                  <c:v>389.82291666666669</c:v>
                </c:pt>
                <c:pt idx="239">
                  <c:v>401.9375</c:v>
                </c:pt>
                <c:pt idx="240">
                  <c:v>408.59375</c:v>
                </c:pt>
                <c:pt idx="241">
                  <c:v>396.05208333333331</c:v>
                </c:pt>
                <c:pt idx="242">
                  <c:v>403.60416666666669</c:v>
                </c:pt>
                <c:pt idx="243">
                  <c:v>405.79166666666669</c:v>
                </c:pt>
                <c:pt idx="244">
                  <c:v>419.84375</c:v>
                </c:pt>
                <c:pt idx="245">
                  <c:v>426.90625</c:v>
                </c:pt>
                <c:pt idx="246">
                  <c:v>428.78125</c:v>
                </c:pt>
                <c:pt idx="247">
                  <c:v>426.60416666666669</c:v>
                </c:pt>
                <c:pt idx="248">
                  <c:v>428.47916666666669</c:v>
                </c:pt>
                <c:pt idx="249">
                  <c:v>433.97916666666669</c:v>
                </c:pt>
                <c:pt idx="250">
                  <c:v>448.34375</c:v>
                </c:pt>
                <c:pt idx="251">
                  <c:v>453.30208333333331</c:v>
                </c:pt>
                <c:pt idx="252">
                  <c:v>462.22916666666669</c:v>
                </c:pt>
                <c:pt idx="253">
                  <c:v>465</c:v>
                </c:pt>
                <c:pt idx="254">
                  <c:v>459.86458333333331</c:v>
                </c:pt>
                <c:pt idx="255">
                  <c:v>454.98958333333331</c:v>
                </c:pt>
                <c:pt idx="256">
                  <c:v>466.89583333333331</c:v>
                </c:pt>
                <c:pt idx="257">
                  <c:v>473.90625</c:v>
                </c:pt>
                <c:pt idx="258">
                  <c:v>476.45833333333331</c:v>
                </c:pt>
                <c:pt idx="259">
                  <c:v>477.25</c:v>
                </c:pt>
                <c:pt idx="260">
                  <c:v>481.95833333333331</c:v>
                </c:pt>
                <c:pt idx="261">
                  <c:v>488.05208333333331</c:v>
                </c:pt>
                <c:pt idx="262">
                  <c:v>484.8125</c:v>
                </c:pt>
                <c:pt idx="263">
                  <c:v>481.75</c:v>
                </c:pt>
                <c:pt idx="264">
                  <c:v>472.375</c:v>
                </c:pt>
                <c:pt idx="265">
                  <c:v>482</c:v>
                </c:pt>
                <c:pt idx="266">
                  <c:v>477</c:v>
                </c:pt>
                <c:pt idx="267">
                  <c:v>468.3125</c:v>
                </c:pt>
                <c:pt idx="268">
                  <c:v>461.96875</c:v>
                </c:pt>
                <c:pt idx="269">
                  <c:v>452.90625</c:v>
                </c:pt>
                <c:pt idx="270">
                  <c:v>444.72916666666669</c:v>
                </c:pt>
                <c:pt idx="271">
                  <c:v>441.63541666666669</c:v>
                </c:pt>
                <c:pt idx="272">
                  <c:v>444.89583333333331</c:v>
                </c:pt>
                <c:pt idx="273">
                  <c:v>453.46875</c:v>
                </c:pt>
                <c:pt idx="274">
                  <c:v>448.13541666666669</c:v>
                </c:pt>
                <c:pt idx="275">
                  <c:v>441.55208333333331</c:v>
                </c:pt>
                <c:pt idx="276">
                  <c:v>412.44791666666669</c:v>
                </c:pt>
                <c:pt idx="277">
                  <c:v>411.23958333333331</c:v>
                </c:pt>
                <c:pt idx="278">
                  <c:v>413.20833333333331</c:v>
                </c:pt>
                <c:pt idx="279">
                  <c:v>409.21875</c:v>
                </c:pt>
                <c:pt idx="280">
                  <c:v>414.76041666666669</c:v>
                </c:pt>
                <c:pt idx="281">
                  <c:v>416.14583333333331</c:v>
                </c:pt>
                <c:pt idx="282">
                  <c:v>406.10416666666669</c:v>
                </c:pt>
                <c:pt idx="283">
                  <c:v>409.57291666666669</c:v>
                </c:pt>
                <c:pt idx="284">
                  <c:v>412.52083333333331</c:v>
                </c:pt>
                <c:pt idx="285">
                  <c:v>412.03125</c:v>
                </c:pt>
                <c:pt idx="286">
                  <c:v>407.85416666666669</c:v>
                </c:pt>
                <c:pt idx="287">
                  <c:v>413.6875</c:v>
                </c:pt>
                <c:pt idx="288">
                  <c:v>420.3125</c:v>
                </c:pt>
                <c:pt idx="289">
                  <c:v>422.48958333333331</c:v>
                </c:pt>
                <c:pt idx="290">
                  <c:v>421.9375</c:v>
                </c:pt>
                <c:pt idx="291">
                  <c:v>426.92708333333331</c:v>
                </c:pt>
                <c:pt idx="292">
                  <c:v>424.38541666666669</c:v>
                </c:pt>
                <c:pt idx="293">
                  <c:v>427.25</c:v>
                </c:pt>
                <c:pt idx="294">
                  <c:v>429.30208333333331</c:v>
                </c:pt>
                <c:pt idx="295">
                  <c:v>445.125</c:v>
                </c:pt>
                <c:pt idx="296">
                  <c:v>448.83333333333331</c:v>
                </c:pt>
                <c:pt idx="297">
                  <c:v>449.58333333333331</c:v>
                </c:pt>
                <c:pt idx="298">
                  <c:v>434.61458333333331</c:v>
                </c:pt>
                <c:pt idx="299">
                  <c:v>426.55208333333331</c:v>
                </c:pt>
                <c:pt idx="300">
                  <c:v>456.85416666666669</c:v>
                </c:pt>
                <c:pt idx="301">
                  <c:v>431.375</c:v>
                </c:pt>
                <c:pt idx="302">
                  <c:v>435.52083333333331</c:v>
                </c:pt>
                <c:pt idx="303">
                  <c:v>435.34375</c:v>
                </c:pt>
                <c:pt idx="304">
                  <c:v>430.17708333333331</c:v>
                </c:pt>
                <c:pt idx="305">
                  <c:v>339.65625</c:v>
                </c:pt>
                <c:pt idx="306">
                  <c:v>258.34375</c:v>
                </c:pt>
                <c:pt idx="307">
                  <c:v>273.47916666666669</c:v>
                </c:pt>
                <c:pt idx="308">
                  <c:v>244.51041666666666</c:v>
                </c:pt>
                <c:pt idx="309">
                  <c:v>251.69791666666666</c:v>
                </c:pt>
                <c:pt idx="310">
                  <c:v>245.76041666666666</c:v>
                </c:pt>
                <c:pt idx="311">
                  <c:v>274.77083333333331</c:v>
                </c:pt>
                <c:pt idx="312">
                  <c:v>267.52083333333331</c:v>
                </c:pt>
                <c:pt idx="313">
                  <c:v>303.52083333333331</c:v>
                </c:pt>
                <c:pt idx="314">
                  <c:v>337.8125</c:v>
                </c:pt>
                <c:pt idx="315">
                  <c:v>358.14583333333331</c:v>
                </c:pt>
                <c:pt idx="316">
                  <c:v>358.64583333333331</c:v>
                </c:pt>
                <c:pt idx="317">
                  <c:v>376.13541666666669</c:v>
                </c:pt>
                <c:pt idx="318">
                  <c:v>399.03125</c:v>
                </c:pt>
                <c:pt idx="319">
                  <c:v>414.77083333333331</c:v>
                </c:pt>
                <c:pt idx="320">
                  <c:v>432.625</c:v>
                </c:pt>
                <c:pt idx="321">
                  <c:v>428.19791666666669</c:v>
                </c:pt>
                <c:pt idx="322">
                  <c:v>414.36458333333331</c:v>
                </c:pt>
                <c:pt idx="323">
                  <c:v>408.1875</c:v>
                </c:pt>
                <c:pt idx="324">
                  <c:v>440.63541666666669</c:v>
                </c:pt>
                <c:pt idx="325">
                  <c:v>451.59375</c:v>
                </c:pt>
                <c:pt idx="326">
                  <c:v>443.04166666666669</c:v>
                </c:pt>
                <c:pt idx="327">
                  <c:v>415.70833333333331</c:v>
                </c:pt>
                <c:pt idx="328">
                  <c:v>369.61458333333331</c:v>
                </c:pt>
                <c:pt idx="329">
                  <c:v>380.11458333333331</c:v>
                </c:pt>
                <c:pt idx="330">
                  <c:v>426.73958333333331</c:v>
                </c:pt>
                <c:pt idx="331">
                  <c:v>438.09375</c:v>
                </c:pt>
                <c:pt idx="332">
                  <c:v>448.19791666666669</c:v>
                </c:pt>
                <c:pt idx="333">
                  <c:v>454.05208333333331</c:v>
                </c:pt>
                <c:pt idx="334">
                  <c:v>404.25</c:v>
                </c:pt>
                <c:pt idx="335">
                  <c:v>350.90625</c:v>
                </c:pt>
                <c:pt idx="336">
                  <c:v>380.46875</c:v>
                </c:pt>
                <c:pt idx="337">
                  <c:v>349.125</c:v>
                </c:pt>
                <c:pt idx="338">
                  <c:v>384.85416666666669</c:v>
                </c:pt>
                <c:pt idx="339">
                  <c:v>402.52083333333331</c:v>
                </c:pt>
                <c:pt idx="340">
                  <c:v>390.54166666666669</c:v>
                </c:pt>
                <c:pt idx="341">
                  <c:v>355.77083333333331</c:v>
                </c:pt>
                <c:pt idx="342">
                  <c:v>372.96875</c:v>
                </c:pt>
                <c:pt idx="343">
                  <c:v>358.78125</c:v>
                </c:pt>
                <c:pt idx="344">
                  <c:v>300.97916666666669</c:v>
                </c:pt>
                <c:pt idx="345">
                  <c:v>268</c:v>
                </c:pt>
                <c:pt idx="346">
                  <c:v>285.04166666666669</c:v>
                </c:pt>
                <c:pt idx="347">
                  <c:v>316.90625</c:v>
                </c:pt>
                <c:pt idx="348">
                  <c:v>340.55208333333331</c:v>
                </c:pt>
                <c:pt idx="349">
                  <c:v>336.45833333333331</c:v>
                </c:pt>
                <c:pt idx="350">
                  <c:v>337.60416666666669</c:v>
                </c:pt>
                <c:pt idx="351">
                  <c:v>340.33333333333331</c:v>
                </c:pt>
                <c:pt idx="352">
                  <c:v>355.65625</c:v>
                </c:pt>
                <c:pt idx="353">
                  <c:v>362.75</c:v>
                </c:pt>
                <c:pt idx="354">
                  <c:v>306.80208333333331</c:v>
                </c:pt>
                <c:pt idx="355">
                  <c:v>287.98958333333331</c:v>
                </c:pt>
                <c:pt idx="356">
                  <c:v>271.39583333333331</c:v>
                </c:pt>
                <c:pt idx="357">
                  <c:v>249.9375</c:v>
                </c:pt>
                <c:pt idx="358">
                  <c:v>281.61458333333331</c:v>
                </c:pt>
                <c:pt idx="359">
                  <c:v>303.60416666666669</c:v>
                </c:pt>
                <c:pt idx="360">
                  <c:v>287.15625</c:v>
                </c:pt>
                <c:pt idx="361">
                  <c:v>300.26041666666669</c:v>
                </c:pt>
                <c:pt idx="362">
                  <c:v>280.51041666666669</c:v>
                </c:pt>
                <c:pt idx="363">
                  <c:v>318.45833333333331</c:v>
                </c:pt>
                <c:pt idx="364">
                  <c:v>324.42708333333331</c:v>
                </c:pt>
              </c:numCache>
            </c:numRef>
          </c:val>
          <c:smooth val="1"/>
        </c:ser>
        <c:ser>
          <c:idx val="3"/>
          <c:order val="1"/>
          <c:tx>
            <c:v>EC Grab (Below Mendota Dam)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Data!$AQ$33:$AQ$397</c:f>
              <c:numCache>
                <c:formatCode>General</c:formatCode>
                <c:ptCount val="365"/>
                <c:pt idx="8">
                  <c:v>279</c:v>
                </c:pt>
                <c:pt idx="44">
                  <c:v>606</c:v>
                </c:pt>
                <c:pt idx="72">
                  <c:v>552</c:v>
                </c:pt>
                <c:pt idx="114">
                  <c:v>436</c:v>
                </c:pt>
                <c:pt idx="135">
                  <c:v>462</c:v>
                </c:pt>
                <c:pt idx="195">
                  <c:v>331</c:v>
                </c:pt>
                <c:pt idx="232">
                  <c:v>528</c:v>
                </c:pt>
                <c:pt idx="253">
                  <c:v>687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70208"/>
        <c:axId val="99872128"/>
      </c:lineChart>
      <c:dateAx>
        <c:axId val="9987020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872128"/>
        <c:crosses val="autoZero"/>
        <c:auto val="0"/>
        <c:lblOffset val="100"/>
        <c:baseTimeUnit val="days"/>
        <c:majorUnit val="1"/>
        <c:majorTimeUnit val="months"/>
      </c:dateAx>
      <c:valAx>
        <c:axId val="99872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crossAx val="99870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769091931357046"/>
          <c:y val="0.27255015488309337"/>
          <c:w val="0.23663566674179942"/>
          <c:h val="0.11134203609805148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5d. San Joaquin River below Mendota Dam </a:t>
            </a:r>
          </a:p>
          <a:p>
            <a:pPr>
              <a:defRPr sz="1200"/>
            </a:pPr>
            <a:r>
              <a:rPr lang="en-US" sz="1200"/>
              <a:t>Dissolved</a:t>
            </a:r>
            <a:r>
              <a:rPr lang="en-US" sz="1200" baseline="0"/>
              <a:t> Oxygen (mg/L)</a:t>
            </a:r>
            <a:endParaRPr lang="en-US" sz="12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026056085754281E-2"/>
          <c:y val="0.14379244392558191"/>
          <c:w val="0.93797125619714794"/>
          <c:h val="0.72253943102313933"/>
        </c:manualLayout>
      </c:layout>
      <c:lineChart>
        <c:grouping val="standard"/>
        <c:varyColors val="0"/>
        <c:ser>
          <c:idx val="3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Data!$AS$33:$AS$397</c:f>
              <c:numCache>
                <c:formatCode>General</c:formatCode>
                <c:ptCount val="365"/>
                <c:pt idx="8">
                  <c:v>11.9</c:v>
                </c:pt>
                <c:pt idx="44">
                  <c:v>12</c:v>
                </c:pt>
                <c:pt idx="72">
                  <c:v>12</c:v>
                </c:pt>
                <c:pt idx="114">
                  <c:v>9.5</c:v>
                </c:pt>
                <c:pt idx="135">
                  <c:v>9.1</c:v>
                </c:pt>
                <c:pt idx="195">
                  <c:v>7.9</c:v>
                </c:pt>
                <c:pt idx="232">
                  <c:v>8.3000000000000007</c:v>
                </c:pt>
                <c:pt idx="253">
                  <c:v>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84032"/>
        <c:axId val="99906688"/>
      </c:lineChart>
      <c:dateAx>
        <c:axId val="9988403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906688"/>
        <c:crosses val="autoZero"/>
        <c:auto val="0"/>
        <c:lblOffset val="100"/>
        <c:baseTimeUnit val="days"/>
        <c:majorUnit val="1"/>
        <c:majorTimeUnit val="months"/>
      </c:dateAx>
      <c:valAx>
        <c:axId val="99906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99884032"/>
        <c:crosses val="autoZero"/>
        <c:crossBetween val="between"/>
      </c:valAx>
    </c:plotArea>
    <c:legend>
      <c:legendPos val="r"/>
      <c:layout/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5e. San Joaquin River below Mendota Dam </a:t>
            </a:r>
          </a:p>
          <a:p>
            <a:pPr>
              <a:defRPr sz="1200"/>
            </a:pPr>
            <a:r>
              <a:rPr lang="en-US" sz="1200"/>
              <a:t>Chlorophyll (ug/L)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2580520955663478E-2"/>
          <c:y val="0.13748329566059794"/>
          <c:w val="0.93797125619714816"/>
          <c:h val="0.72253943102313956"/>
        </c:manualLayout>
      </c:layout>
      <c:lineChart>
        <c:grouping val="standard"/>
        <c:varyColors val="0"/>
        <c:ser>
          <c:idx val="3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Data!$J$33:$J$397</c:f>
              <c:numCache>
                <c:formatCode>General</c:formatCode>
                <c:ptCount val="365"/>
                <c:pt idx="8">
                  <c:v>1.9990000000000001</c:v>
                </c:pt>
                <c:pt idx="44">
                  <c:v>5.7</c:v>
                </c:pt>
                <c:pt idx="72">
                  <c:v>5.2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3</c:v>
                </c:pt>
                <c:pt idx="232">
                  <c:v>2.7</c:v>
                </c:pt>
                <c:pt idx="253">
                  <c:v>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18592"/>
        <c:axId val="99920512"/>
      </c:lineChart>
      <c:dateAx>
        <c:axId val="9991859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920512"/>
        <c:crosses val="autoZero"/>
        <c:auto val="0"/>
        <c:lblOffset val="100"/>
        <c:baseTimeUnit val="days"/>
        <c:majorUnit val="1"/>
        <c:majorTimeUnit val="months"/>
      </c:dateAx>
      <c:valAx>
        <c:axId val="99920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99918592"/>
        <c:crosses val="autoZero"/>
        <c:crossBetween val="between"/>
      </c:valAx>
    </c:plotArea>
    <c:legend>
      <c:legendPos val="r"/>
      <c:layout/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5f. San Joaquin River below Mendota Dam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2580520955663478E-2"/>
          <c:y val="0.13748329566059794"/>
          <c:w val="0.93797125619714816"/>
          <c:h val="0.72253943102313956"/>
        </c:manualLayout>
      </c:layout>
      <c:lineChart>
        <c:grouping val="standard"/>
        <c:varyColors val="0"/>
        <c:ser>
          <c:idx val="3"/>
          <c:order val="0"/>
          <c:tx>
            <c:v>pH Grab</c:v>
          </c:tx>
          <c:spPr>
            <a:ln>
              <a:noFill/>
            </a:ln>
            <a:effectLst>
              <a:outerShdw blurRad="50800" dist="50800" dir="5400000" algn="ctr" rotWithShape="0">
                <a:schemeClr val="bg1">
                  <a:alpha val="40000"/>
                </a:schemeClr>
              </a:outerShdw>
            </a:effectLst>
          </c:spPr>
          <c:marker>
            <c:symbol val="diamond"/>
            <c:size val="7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  <a:effectLst>
                <a:outerShdw blurRad="50800" dist="50800" dir="5400000" algn="ctr" rotWithShape="0">
                  <a:schemeClr val="bg1">
                    <a:alpha val="40000"/>
                  </a:schemeClr>
                </a:outerShdw>
              </a:effectLst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Data!$AP$33:$AP$397</c:f>
              <c:numCache>
                <c:formatCode>General</c:formatCode>
                <c:ptCount val="365"/>
                <c:pt idx="8">
                  <c:v>7.9</c:v>
                </c:pt>
                <c:pt idx="44">
                  <c:v>7.9</c:v>
                </c:pt>
                <c:pt idx="72">
                  <c:v>8.4</c:v>
                </c:pt>
                <c:pt idx="114">
                  <c:v>7.1</c:v>
                </c:pt>
                <c:pt idx="135">
                  <c:v>7.8</c:v>
                </c:pt>
                <c:pt idx="195">
                  <c:v>8</c:v>
                </c:pt>
                <c:pt idx="232">
                  <c:v>7.9</c:v>
                </c:pt>
                <c:pt idx="253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48800"/>
        <c:axId val="99955072"/>
      </c:lineChart>
      <c:dateAx>
        <c:axId val="999488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955072"/>
        <c:crosses val="autoZero"/>
        <c:auto val="0"/>
        <c:lblOffset val="100"/>
        <c:baseTimeUnit val="days"/>
        <c:majorUnit val="1"/>
        <c:majorTimeUnit val="months"/>
      </c:dateAx>
      <c:valAx>
        <c:axId val="999550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99948800"/>
        <c:crosses val="autoZero"/>
        <c:crossBetween val="between"/>
      </c:valAx>
    </c:plotArea>
    <c:legend>
      <c:legendPos val="r"/>
      <c:layout/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44" l="0.70000000000000095" r="0.70000000000000095" t="0.75000000000000644" header="0.30000000000000032" footer="0.30000000000000032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5j. San Joaquin River below Mendota Dam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6.0179454312396997E-2"/>
          <c:y val="0.13283372150567455"/>
          <c:w val="0.93219768887518195"/>
          <c:h val="0.71679175255117977"/>
        </c:manualLayout>
      </c:layout>
      <c:lineChart>
        <c:grouping val="standard"/>
        <c:varyColors val="0"/>
        <c:ser>
          <c:idx val="9"/>
          <c:order val="0"/>
          <c:tx>
            <c:strRef>
              <c:f>Data!$J$9</c:f>
              <c:strCache>
                <c:ptCount val="1"/>
                <c:pt idx="0">
                  <c:v>Chlorophyll 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Data!$J$33:$J$397</c:f>
              <c:numCache>
                <c:formatCode>General</c:formatCode>
                <c:ptCount val="365"/>
                <c:pt idx="8">
                  <c:v>1.9990000000000001</c:v>
                </c:pt>
                <c:pt idx="44">
                  <c:v>5.7</c:v>
                </c:pt>
                <c:pt idx="72">
                  <c:v>5.2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3</c:v>
                </c:pt>
                <c:pt idx="232">
                  <c:v>2.7</c:v>
                </c:pt>
                <c:pt idx="253">
                  <c:v>7.8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Data!$K$9</c:f>
              <c:strCache>
                <c:ptCount val="1"/>
                <c:pt idx="0">
                  <c:v>Nitrate as 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Data!$K$33:$K$397</c:f>
              <c:numCache>
                <c:formatCode>General</c:formatCode>
                <c:ptCount val="365"/>
                <c:pt idx="8">
                  <c:v>0.5</c:v>
                </c:pt>
                <c:pt idx="44">
                  <c:v>1.4</c:v>
                </c:pt>
                <c:pt idx="72">
                  <c:v>0.98</c:v>
                </c:pt>
                <c:pt idx="114">
                  <c:v>0.8</c:v>
                </c:pt>
                <c:pt idx="135">
                  <c:v>0.75</c:v>
                </c:pt>
                <c:pt idx="163">
                  <c:v>0.56999999999999995</c:v>
                </c:pt>
                <c:pt idx="195">
                  <c:v>0.41</c:v>
                </c:pt>
                <c:pt idx="253">
                  <c:v>0.28999999999999998</c:v>
                </c:pt>
              </c:numCache>
            </c:numRef>
          </c:val>
          <c:smooth val="0"/>
        </c:ser>
        <c:ser>
          <c:idx val="12"/>
          <c:order val="2"/>
          <c:tx>
            <c:strRef>
              <c:f>Data!$L$9</c:f>
              <c:strCache>
                <c:ptCount val="1"/>
                <c:pt idx="0">
                  <c:v>Nitrite as 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Data!$L$33:$L$397</c:f>
              <c:numCache>
                <c:formatCode>General</c:formatCode>
                <c:ptCount val="365"/>
                <c:pt idx="8">
                  <c:v>2.9000000000000001E-2</c:v>
                </c:pt>
                <c:pt idx="44">
                  <c:v>2.9000000000000001E-2</c:v>
                </c:pt>
                <c:pt idx="72">
                  <c:v>2.9000000000000001E-2</c:v>
                </c:pt>
                <c:pt idx="114">
                  <c:v>2.9000000000000001E-2</c:v>
                </c:pt>
                <c:pt idx="135">
                  <c:v>2.9000000000000001E-2</c:v>
                </c:pt>
                <c:pt idx="163">
                  <c:v>2.9899999999999999E-2</c:v>
                </c:pt>
                <c:pt idx="195">
                  <c:v>2.9899999999999999E-2</c:v>
                </c:pt>
                <c:pt idx="232">
                  <c:v>0.25</c:v>
                </c:pt>
                <c:pt idx="253">
                  <c:v>2.9899999999999999E-2</c:v>
                </c:pt>
              </c:numCache>
            </c:numRef>
          </c:val>
          <c:smooth val="0"/>
        </c:ser>
        <c:ser>
          <c:idx val="13"/>
          <c:order val="3"/>
          <c:tx>
            <c:strRef>
              <c:f>Data!$M$9</c:f>
              <c:strCache>
                <c:ptCount val="1"/>
                <c:pt idx="0">
                  <c:v>Phosphorous, total as P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Data!$M$33:$M$397</c:f>
              <c:numCache>
                <c:formatCode>General</c:formatCode>
                <c:ptCount val="365"/>
                <c:pt idx="8">
                  <c:v>0.05</c:v>
                </c:pt>
                <c:pt idx="44">
                  <c:v>0.15</c:v>
                </c:pt>
                <c:pt idx="72">
                  <c:v>0.1</c:v>
                </c:pt>
                <c:pt idx="114">
                  <c:v>0.08</c:v>
                </c:pt>
                <c:pt idx="135">
                  <c:v>0.14000000000000001</c:v>
                </c:pt>
                <c:pt idx="163">
                  <c:v>0.1</c:v>
                </c:pt>
                <c:pt idx="195">
                  <c:v>0.16</c:v>
                </c:pt>
                <c:pt idx="232">
                  <c:v>2.9000000000000001E-2</c:v>
                </c:pt>
                <c:pt idx="253">
                  <c:v>0.11</c:v>
                </c:pt>
              </c:numCache>
            </c:numRef>
          </c:val>
          <c:smooth val="0"/>
        </c:ser>
        <c:ser>
          <c:idx val="14"/>
          <c:order val="4"/>
          <c:tx>
            <c:strRef>
              <c:f>Data!$N$9</c:f>
              <c:strCache>
                <c:ptCount val="1"/>
                <c:pt idx="0">
                  <c:v>Total Kjeldal nitrogen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Data!$N$33:$N$397</c:f>
              <c:numCache>
                <c:formatCode>General</c:formatCode>
                <c:ptCount val="365"/>
                <c:pt idx="8">
                  <c:v>0.3</c:v>
                </c:pt>
                <c:pt idx="44">
                  <c:v>0.5</c:v>
                </c:pt>
                <c:pt idx="72">
                  <c:v>0.3</c:v>
                </c:pt>
                <c:pt idx="114">
                  <c:v>0.5</c:v>
                </c:pt>
                <c:pt idx="135">
                  <c:v>3.1</c:v>
                </c:pt>
                <c:pt idx="163">
                  <c:v>0.4</c:v>
                </c:pt>
                <c:pt idx="195">
                  <c:v>0.3</c:v>
                </c:pt>
                <c:pt idx="232">
                  <c:v>0.4</c:v>
                </c:pt>
                <c:pt idx="253">
                  <c:v>0.4</c:v>
                </c:pt>
              </c:numCache>
            </c:numRef>
          </c:val>
          <c:smooth val="0"/>
        </c:ser>
        <c:ser>
          <c:idx val="8"/>
          <c:order val="5"/>
          <c:tx>
            <c:strRef>
              <c:f>Data!$I$9</c:f>
              <c:strCache>
                <c:ptCount val="1"/>
                <c:pt idx="0">
                  <c:v>Ammonia as N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70C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Data!$I$33:$I$397</c:f>
              <c:numCache>
                <c:formatCode>General</c:formatCode>
                <c:ptCount val="365"/>
                <c:pt idx="8">
                  <c:v>0.09</c:v>
                </c:pt>
                <c:pt idx="44">
                  <c:v>0.05</c:v>
                </c:pt>
                <c:pt idx="72">
                  <c:v>0.12</c:v>
                </c:pt>
                <c:pt idx="114">
                  <c:v>0.06</c:v>
                </c:pt>
                <c:pt idx="135">
                  <c:v>0.06</c:v>
                </c:pt>
                <c:pt idx="163">
                  <c:v>0.11</c:v>
                </c:pt>
                <c:pt idx="195">
                  <c:v>7.0000000000000007E-2</c:v>
                </c:pt>
                <c:pt idx="232">
                  <c:v>0.06</c:v>
                </c:pt>
                <c:pt idx="253">
                  <c:v>0.05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84384"/>
        <c:axId val="102386304"/>
      </c:lineChart>
      <c:dateAx>
        <c:axId val="10238438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02386304"/>
        <c:crosses val="autoZero"/>
        <c:auto val="0"/>
        <c:lblOffset val="100"/>
        <c:baseTimeUnit val="days"/>
        <c:majorUnit val="1"/>
        <c:majorTimeUnit val="months"/>
      </c:dateAx>
      <c:valAx>
        <c:axId val="102386304"/>
        <c:scaling>
          <c:logBase val="10"/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crossAx val="102384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559626099369155"/>
          <c:y val="0.25755887280508238"/>
          <c:w val="0.15461187088456049"/>
          <c:h val="0.5344431915937212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5h. San Joaquin River below Mendota Dam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9211536976995521E-2"/>
          <c:y val="0.13304109192414904"/>
          <c:w val="0.91775330013895318"/>
          <c:h val="0.76364273645613212"/>
        </c:manualLayout>
      </c:layout>
      <c:lineChart>
        <c:grouping val="standard"/>
        <c:varyColors val="0"/>
        <c:ser>
          <c:idx val="20"/>
          <c:order val="0"/>
          <c:tx>
            <c:strRef>
              <c:f>Data!$T$9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Data!$T$33:$T$397</c:f>
              <c:numCache>
                <c:formatCode>General</c:formatCode>
                <c:ptCount val="365"/>
                <c:pt idx="8">
                  <c:v>17</c:v>
                </c:pt>
                <c:pt idx="44">
                  <c:v>34</c:v>
                </c:pt>
                <c:pt idx="72">
                  <c:v>30</c:v>
                </c:pt>
                <c:pt idx="114">
                  <c:v>24</c:v>
                </c:pt>
                <c:pt idx="135">
                  <c:v>25</c:v>
                </c:pt>
                <c:pt idx="163">
                  <c:v>30</c:v>
                </c:pt>
                <c:pt idx="195">
                  <c:v>20</c:v>
                </c:pt>
                <c:pt idx="232">
                  <c:v>19</c:v>
                </c:pt>
                <c:pt idx="253">
                  <c:v>22</c:v>
                </c:pt>
              </c:numCache>
            </c:numRef>
          </c:val>
          <c:smooth val="0"/>
        </c:ser>
        <c:ser>
          <c:idx val="21"/>
          <c:order val="1"/>
          <c:tx>
            <c:strRef>
              <c:f>Data!$U$9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Data!$U$33:$U$397</c:f>
              <c:numCache>
                <c:formatCode>General</c:formatCode>
                <c:ptCount val="365"/>
                <c:pt idx="8">
                  <c:v>7.8</c:v>
                </c:pt>
                <c:pt idx="44">
                  <c:v>19</c:v>
                </c:pt>
                <c:pt idx="72">
                  <c:v>16</c:v>
                </c:pt>
                <c:pt idx="114">
                  <c:v>14</c:v>
                </c:pt>
                <c:pt idx="135">
                  <c:v>15</c:v>
                </c:pt>
                <c:pt idx="163">
                  <c:v>18</c:v>
                </c:pt>
                <c:pt idx="195">
                  <c:v>13</c:v>
                </c:pt>
                <c:pt idx="232">
                  <c:v>14</c:v>
                </c:pt>
                <c:pt idx="253">
                  <c:v>17</c:v>
                </c:pt>
              </c:numCache>
            </c:numRef>
          </c:val>
          <c:smooth val="0"/>
        </c:ser>
        <c:ser>
          <c:idx val="23"/>
          <c:order val="2"/>
          <c:tx>
            <c:strRef>
              <c:f>Data!$W$9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Data!$W$33:$W$397</c:f>
              <c:numCache>
                <c:formatCode>General</c:formatCode>
                <c:ptCount val="365"/>
                <c:pt idx="8">
                  <c:v>1.9</c:v>
                </c:pt>
                <c:pt idx="44">
                  <c:v>3.1</c:v>
                </c:pt>
                <c:pt idx="72">
                  <c:v>2.8</c:v>
                </c:pt>
                <c:pt idx="114">
                  <c:v>2.6</c:v>
                </c:pt>
                <c:pt idx="135">
                  <c:v>2.9</c:v>
                </c:pt>
                <c:pt idx="163">
                  <c:v>3.5</c:v>
                </c:pt>
                <c:pt idx="195">
                  <c:v>2.7</c:v>
                </c:pt>
                <c:pt idx="232">
                  <c:v>2.8</c:v>
                </c:pt>
                <c:pt idx="253">
                  <c:v>3.5</c:v>
                </c:pt>
              </c:numCache>
            </c:numRef>
          </c:val>
          <c:smooth val="0"/>
        </c:ser>
        <c:ser>
          <c:idx val="24"/>
          <c:order val="3"/>
          <c:tx>
            <c:strRef>
              <c:f>Data!$X$9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Data!$X$33:$X$397</c:f>
              <c:numCache>
                <c:formatCode>General</c:formatCode>
                <c:ptCount val="365"/>
                <c:pt idx="8">
                  <c:v>36</c:v>
                </c:pt>
                <c:pt idx="44">
                  <c:v>83</c:v>
                </c:pt>
                <c:pt idx="72">
                  <c:v>67</c:v>
                </c:pt>
                <c:pt idx="114">
                  <c:v>54</c:v>
                </c:pt>
                <c:pt idx="135">
                  <c:v>57</c:v>
                </c:pt>
                <c:pt idx="163">
                  <c:v>69</c:v>
                </c:pt>
                <c:pt idx="195">
                  <c:v>39</c:v>
                </c:pt>
                <c:pt idx="232">
                  <c:v>61</c:v>
                </c:pt>
                <c:pt idx="253">
                  <c:v>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13440"/>
        <c:axId val="102415360"/>
      </c:lineChart>
      <c:dateAx>
        <c:axId val="10241344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2415360"/>
        <c:crosses val="autoZero"/>
        <c:auto val="0"/>
        <c:lblOffset val="100"/>
        <c:baseTimeUnit val="days"/>
        <c:majorUnit val="1"/>
        <c:majorTimeUnit val="months"/>
      </c:dateAx>
      <c:valAx>
        <c:axId val="10241536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02413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01841130153212"/>
          <c:y val="0.39949078387803227"/>
          <c:w val="8.9961980855334259E-2"/>
          <c:h val="0.21952743267047631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5g. San Joaquin River below Mendota Dam 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7539774229770323E-2"/>
          <c:y val="0.13068074725953263"/>
          <c:w val="0.93249786764843201"/>
          <c:h val="0.71894494364675265"/>
        </c:manualLayout>
      </c:layout>
      <c:lineChart>
        <c:grouping val="standard"/>
        <c:varyColors val="0"/>
        <c:ser>
          <c:idx val="25"/>
          <c:order val="0"/>
          <c:tx>
            <c:strRef>
              <c:f>Data!$Y$9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Data!$Y$33:$Y$397</c:f>
              <c:numCache>
                <c:formatCode>General</c:formatCode>
                <c:ptCount val="365"/>
                <c:pt idx="8">
                  <c:v>43</c:v>
                </c:pt>
                <c:pt idx="44">
                  <c:v>94</c:v>
                </c:pt>
                <c:pt idx="72">
                  <c:v>86</c:v>
                </c:pt>
                <c:pt idx="114">
                  <c:v>65</c:v>
                </c:pt>
                <c:pt idx="135">
                  <c:v>75</c:v>
                </c:pt>
                <c:pt idx="163">
                  <c:v>85</c:v>
                </c:pt>
                <c:pt idx="195">
                  <c:v>68</c:v>
                </c:pt>
                <c:pt idx="232">
                  <c:v>70</c:v>
                </c:pt>
                <c:pt idx="253">
                  <c:v>78</c:v>
                </c:pt>
              </c:numCache>
            </c:numRef>
          </c:val>
          <c:smooth val="0"/>
        </c:ser>
        <c:ser>
          <c:idx val="26"/>
          <c:order val="1"/>
          <c:tx>
            <c:strRef>
              <c:f>Data!$Z$9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Data!$Z$33:$Z$397</c:f>
              <c:numCache>
                <c:formatCode>General</c:formatCode>
                <c:ptCount val="365"/>
                <c:pt idx="8">
                  <c:v>52</c:v>
                </c:pt>
                <c:pt idx="44">
                  <c:v>110</c:v>
                </c:pt>
                <c:pt idx="72">
                  <c:v>110</c:v>
                </c:pt>
                <c:pt idx="114">
                  <c:v>79</c:v>
                </c:pt>
                <c:pt idx="135">
                  <c:v>91</c:v>
                </c:pt>
                <c:pt idx="163">
                  <c:v>100</c:v>
                </c:pt>
                <c:pt idx="195">
                  <c:v>83</c:v>
                </c:pt>
                <c:pt idx="232">
                  <c:v>85</c:v>
                </c:pt>
                <c:pt idx="253">
                  <c:v>95</c:v>
                </c:pt>
              </c:numCache>
            </c:numRef>
          </c:val>
          <c:smooth val="0"/>
        </c:ser>
        <c:ser>
          <c:idx val="28"/>
          <c:order val="2"/>
          <c:tx>
            <c:strRef>
              <c:f>Data!$AB$9:$AB$31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Data!$AB$32:$AB$397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  <c:pt idx="72">
                  <c:v>4.9989999999999997</c:v>
                </c:pt>
                <c:pt idx="114">
                  <c:v>4.9989999999999997</c:v>
                </c:pt>
                <c:pt idx="135">
                  <c:v>4.9989999999999997</c:v>
                </c:pt>
                <c:pt idx="163">
                  <c:v>4.9989999999999997</c:v>
                </c:pt>
                <c:pt idx="195">
                  <c:v>4.9989999999999997</c:v>
                </c:pt>
                <c:pt idx="253">
                  <c:v>4.9989999999999997</c:v>
                </c:pt>
              </c:numCache>
            </c:numRef>
          </c:val>
          <c:smooth val="0"/>
        </c:ser>
        <c:ser>
          <c:idx val="27"/>
          <c:order val="3"/>
          <c:tx>
            <c:strRef>
              <c:f>Data!$AA$9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ln>
                <a:solidFill>
                  <a:srgbClr val="00B0F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Data!$AA$33:$AA$397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  <c:pt idx="72">
                  <c:v>4.9989999999999997</c:v>
                </c:pt>
                <c:pt idx="114">
                  <c:v>4.9989999999999997</c:v>
                </c:pt>
                <c:pt idx="135">
                  <c:v>4.9989999999999997</c:v>
                </c:pt>
                <c:pt idx="163">
                  <c:v>4.9989999999999997</c:v>
                </c:pt>
                <c:pt idx="195">
                  <c:v>4.9989999999999997</c:v>
                </c:pt>
                <c:pt idx="232">
                  <c:v>4.9989999999999997</c:v>
                </c:pt>
                <c:pt idx="253">
                  <c:v>4.9989999999999997</c:v>
                </c:pt>
              </c:numCache>
            </c:numRef>
          </c:val>
          <c:smooth val="0"/>
        </c:ser>
        <c:ser>
          <c:idx val="29"/>
          <c:order val="4"/>
          <c:tx>
            <c:v>Chloride (dissolved)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Data!$AC$33:$AC$397</c:f>
              <c:numCache>
                <c:formatCode>General</c:formatCode>
                <c:ptCount val="365"/>
                <c:pt idx="8">
                  <c:v>31</c:v>
                </c:pt>
                <c:pt idx="44">
                  <c:v>81</c:v>
                </c:pt>
                <c:pt idx="72">
                  <c:v>62</c:v>
                </c:pt>
                <c:pt idx="114">
                  <c:v>60</c:v>
                </c:pt>
                <c:pt idx="135">
                  <c:v>72</c:v>
                </c:pt>
                <c:pt idx="163">
                  <c:v>81</c:v>
                </c:pt>
                <c:pt idx="195">
                  <c:v>45</c:v>
                </c:pt>
                <c:pt idx="232">
                  <c:v>86</c:v>
                </c:pt>
                <c:pt idx="253">
                  <c:v>120</c:v>
                </c:pt>
              </c:numCache>
            </c:numRef>
          </c:val>
          <c:smooth val="0"/>
        </c:ser>
        <c:ser>
          <c:idx val="31"/>
          <c:order val="5"/>
          <c:tx>
            <c:v>Sulfate (dissolved)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Data!$B$33:$B$397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Data!$AD$33:$AD$397</c:f>
              <c:numCache>
                <c:formatCode>General</c:formatCode>
                <c:ptCount val="365"/>
                <c:pt idx="8">
                  <c:v>34</c:v>
                </c:pt>
                <c:pt idx="44">
                  <c:v>86</c:v>
                </c:pt>
                <c:pt idx="72">
                  <c:v>79</c:v>
                </c:pt>
                <c:pt idx="114">
                  <c:v>56</c:v>
                </c:pt>
                <c:pt idx="135">
                  <c:v>58</c:v>
                </c:pt>
                <c:pt idx="163">
                  <c:v>58</c:v>
                </c:pt>
                <c:pt idx="195">
                  <c:v>26</c:v>
                </c:pt>
                <c:pt idx="232">
                  <c:v>30</c:v>
                </c:pt>
                <c:pt idx="253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70048"/>
        <c:axId val="103580416"/>
      </c:lineChart>
      <c:dateAx>
        <c:axId val="10357004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3580416"/>
        <c:crosses val="autoZero"/>
        <c:auto val="0"/>
        <c:lblOffset val="100"/>
        <c:baseTimeUnit val="days"/>
        <c:majorUnit val="1"/>
        <c:majorTimeUnit val="months"/>
      </c:dateAx>
      <c:valAx>
        <c:axId val="10358041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03570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20342359042533"/>
          <c:y val="0.29269969715324223"/>
          <c:w val="0.14121989708563767"/>
          <c:h val="0.3284467595396767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571500</xdr:colOff>
      <xdr:row>24</xdr:row>
      <xdr:rowOff>152400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585106</xdr:colOff>
      <xdr:row>50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38100</xdr:rowOff>
    </xdr:from>
    <xdr:to>
      <xdr:col>17</xdr:col>
      <xdr:colOff>544286</xdr:colOff>
      <xdr:row>75</xdr:row>
      <xdr:rowOff>15875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17</xdr:col>
      <xdr:colOff>585106</xdr:colOff>
      <xdr:row>99</xdr:row>
      <xdr:rowOff>139700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18</xdr:col>
      <xdr:colOff>0</xdr:colOff>
      <xdr:row>124</xdr:row>
      <xdr:rowOff>139699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18</xdr:col>
      <xdr:colOff>0</xdr:colOff>
      <xdr:row>149</xdr:row>
      <xdr:rowOff>139700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10583</xdr:rowOff>
    </xdr:from>
    <xdr:to>
      <xdr:col>18</xdr:col>
      <xdr:colOff>0</xdr:colOff>
      <xdr:row>99</xdr:row>
      <xdr:rowOff>148166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10584</xdr:rowOff>
    </xdr:from>
    <xdr:to>
      <xdr:col>17</xdr:col>
      <xdr:colOff>596900</xdr:colOff>
      <xdr:row>50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10583</xdr:colOff>
      <xdr:row>0</xdr:row>
      <xdr:rowOff>0</xdr:rowOff>
    </xdr:from>
    <xdr:to>
      <xdr:col>17</xdr:col>
      <xdr:colOff>596900</xdr:colOff>
      <xdr:row>25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10583</xdr:colOff>
      <xdr:row>99</xdr:row>
      <xdr:rowOff>148166</xdr:rowOff>
    </xdr:from>
    <xdr:to>
      <xdr:col>18</xdr:col>
      <xdr:colOff>0</xdr:colOff>
      <xdr:row>125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18</xdr:col>
      <xdr:colOff>0</xdr:colOff>
      <xdr:row>75</xdr:row>
      <xdr:rowOff>10583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01"/>
  <sheetViews>
    <sheetView tabSelected="1" zoomScale="80" zoomScaleNormal="80" workbookViewId="0">
      <pane xSplit="2" ySplit="9" topLeftCell="T255" activePane="bottomRight" state="frozen"/>
      <selection pane="topRight" activeCell="C1" sqref="C1"/>
      <selection pane="bottomLeft" activeCell="A10" sqref="A10"/>
      <selection pane="bottomRight" activeCell="AK292" sqref="AK292"/>
    </sheetView>
  </sheetViews>
  <sheetFormatPr defaultRowHeight="14.25"/>
  <cols>
    <col min="1" max="1" width="9.140625" style="8"/>
    <col min="2" max="2" width="14.28515625" style="8" customWidth="1"/>
    <col min="3" max="7" width="10.140625" style="8" customWidth="1"/>
    <col min="8" max="16384" width="9.140625" style="8"/>
  </cols>
  <sheetData>
    <row r="1" spans="1:47">
      <c r="A1" s="6"/>
      <c r="B1" s="7" t="s">
        <v>23</v>
      </c>
      <c r="C1" s="6"/>
      <c r="D1" s="6"/>
      <c r="E1" s="6"/>
      <c r="F1" s="6"/>
      <c r="G1" s="6"/>
    </row>
    <row r="2" spans="1:47">
      <c r="A2" s="6"/>
      <c r="B2" s="7"/>
      <c r="C2" s="6"/>
      <c r="D2" s="6"/>
      <c r="E2" s="6"/>
      <c r="F2" s="6"/>
      <c r="G2" s="6"/>
    </row>
    <row r="3" spans="1:47">
      <c r="A3" s="6"/>
      <c r="B3" s="7"/>
      <c r="C3" s="6"/>
      <c r="D3" s="6"/>
      <c r="E3" s="6"/>
      <c r="F3" s="6"/>
      <c r="G3" s="6"/>
    </row>
    <row r="4" spans="1:47">
      <c r="A4" s="6"/>
      <c r="B4" s="7"/>
      <c r="C4" s="6"/>
      <c r="D4" s="6"/>
      <c r="E4" s="6"/>
      <c r="F4" s="6"/>
      <c r="G4" s="6"/>
    </row>
    <row r="5" spans="1:47">
      <c r="A5" s="6"/>
      <c r="B5" s="7"/>
      <c r="C5" s="6"/>
      <c r="D5" s="6"/>
      <c r="E5" s="6"/>
      <c r="F5" s="6"/>
      <c r="G5" s="6"/>
    </row>
    <row r="6" spans="1:47">
      <c r="A6" s="6"/>
      <c r="B6" s="7"/>
      <c r="C6" s="6"/>
      <c r="D6" s="6"/>
      <c r="E6" s="6"/>
      <c r="F6" s="6"/>
      <c r="G6" s="6"/>
      <c r="H6" s="8" t="s">
        <v>1</v>
      </c>
      <c r="I6" s="8" t="s">
        <v>1</v>
      </c>
      <c r="J6" s="8" t="s">
        <v>4</v>
      </c>
      <c r="K6" s="8" t="s">
        <v>1</v>
      </c>
      <c r="L6" s="8" t="s">
        <v>1</v>
      </c>
      <c r="M6" s="8" t="s">
        <v>1</v>
      </c>
      <c r="N6" s="8" t="s">
        <v>1</v>
      </c>
      <c r="O6" s="8" t="s">
        <v>1</v>
      </c>
      <c r="P6" s="8" t="s">
        <v>1</v>
      </c>
      <c r="Q6" s="8" t="s">
        <v>9</v>
      </c>
      <c r="R6" s="8" t="s">
        <v>9</v>
      </c>
      <c r="S6" s="8" t="s">
        <v>9</v>
      </c>
      <c r="T6" s="8" t="s">
        <v>1</v>
      </c>
      <c r="U6" s="8" t="s">
        <v>1</v>
      </c>
      <c r="V6" s="8" t="s">
        <v>1</v>
      </c>
      <c r="W6" s="8" t="s">
        <v>1</v>
      </c>
      <c r="X6" s="8" t="s">
        <v>1</v>
      </c>
      <c r="Y6" s="8" t="s">
        <v>1</v>
      </c>
      <c r="Z6" s="8" t="s">
        <v>1</v>
      </c>
      <c r="AA6" s="8" t="s">
        <v>1</v>
      </c>
      <c r="AB6" s="8" t="s">
        <v>1</v>
      </c>
      <c r="AC6" s="8" t="s">
        <v>1</v>
      </c>
      <c r="AD6" s="8" t="s">
        <v>1</v>
      </c>
      <c r="AE6" s="8" t="s">
        <v>4</v>
      </c>
      <c r="AF6" s="8" t="s">
        <v>4</v>
      </c>
      <c r="AG6" s="8" t="s">
        <v>4</v>
      </c>
      <c r="AH6" s="8" t="s">
        <v>1</v>
      </c>
      <c r="AI6" s="8" t="s">
        <v>4</v>
      </c>
      <c r="AJ6" s="8" t="s">
        <v>27</v>
      </c>
      <c r="AK6" s="8" t="s">
        <v>4</v>
      </c>
      <c r="AL6" s="8" t="s">
        <v>4</v>
      </c>
      <c r="AM6" s="8" t="s">
        <v>4</v>
      </c>
      <c r="AN6" s="8" t="s">
        <v>4</v>
      </c>
      <c r="AQ6" s="8" t="s">
        <v>25</v>
      </c>
      <c r="AR6" s="8" t="s">
        <v>26</v>
      </c>
      <c r="AS6" s="8" t="s">
        <v>1</v>
      </c>
      <c r="AT6" s="8" t="s">
        <v>57</v>
      </c>
      <c r="AU6" s="8" t="s">
        <v>58</v>
      </c>
    </row>
    <row r="7" spans="1:47" s="11" customFormat="1" ht="28.5">
      <c r="A7" s="9"/>
      <c r="B7" s="10"/>
      <c r="C7" s="9" t="s">
        <v>59</v>
      </c>
      <c r="D7" s="9" t="s">
        <v>61</v>
      </c>
      <c r="E7" s="9" t="s">
        <v>56</v>
      </c>
      <c r="F7" s="9" t="s">
        <v>56</v>
      </c>
      <c r="G7" s="9"/>
      <c r="H7" s="8"/>
      <c r="I7" s="8" t="s">
        <v>2</v>
      </c>
      <c r="J7" s="8"/>
      <c r="K7" s="8"/>
      <c r="L7" s="8"/>
      <c r="M7" s="8"/>
      <c r="N7" s="8"/>
      <c r="O7" s="8"/>
      <c r="P7" s="8"/>
      <c r="Q7" s="8" t="s">
        <v>7</v>
      </c>
      <c r="R7" s="8"/>
      <c r="S7" s="8"/>
      <c r="T7" s="8" t="s">
        <v>12</v>
      </c>
      <c r="U7" s="8"/>
      <c r="V7" s="8"/>
      <c r="W7" s="8"/>
      <c r="X7" s="8"/>
      <c r="Y7" s="8" t="s">
        <v>14</v>
      </c>
      <c r="Z7" s="8"/>
      <c r="AA7" s="8"/>
      <c r="AB7" s="8"/>
      <c r="AC7" s="8"/>
      <c r="AD7" s="8"/>
      <c r="AE7" s="8" t="s">
        <v>15</v>
      </c>
      <c r="AF7" s="8"/>
      <c r="AG7" s="8"/>
      <c r="AH7" s="8"/>
      <c r="AI7" s="8"/>
      <c r="AJ7" s="8"/>
      <c r="AK7" s="8"/>
      <c r="AL7" s="8"/>
      <c r="AM7" s="8"/>
      <c r="AN7" s="8"/>
      <c r="AO7" s="8"/>
      <c r="AP7" s="8" t="s">
        <v>16</v>
      </c>
      <c r="AQ7" s="8"/>
      <c r="AR7" s="8"/>
      <c r="AS7" s="8"/>
      <c r="AT7" s="8"/>
      <c r="AU7" s="8"/>
    </row>
    <row r="8" spans="1:47" s="11" customFormat="1">
      <c r="A8" s="9"/>
      <c r="B8" s="10"/>
      <c r="C8" s="9"/>
      <c r="D8" s="9"/>
      <c r="E8" s="9"/>
      <c r="F8" s="9"/>
      <c r="G8" s="9"/>
    </row>
    <row r="9" spans="1:47" s="11" customFormat="1" ht="57">
      <c r="A9" s="9" t="s">
        <v>22</v>
      </c>
      <c r="B9" s="8" t="s">
        <v>24</v>
      </c>
      <c r="C9" s="11" t="s">
        <v>60</v>
      </c>
      <c r="D9" s="11" t="s">
        <v>53</v>
      </c>
      <c r="E9" s="12" t="s">
        <v>54</v>
      </c>
      <c r="F9" s="9" t="s">
        <v>55</v>
      </c>
      <c r="G9" s="9"/>
      <c r="H9" s="8" t="s">
        <v>0</v>
      </c>
      <c r="I9" s="8" t="s">
        <v>28</v>
      </c>
      <c r="J9" s="8" t="s">
        <v>3</v>
      </c>
      <c r="K9" s="8" t="s">
        <v>29</v>
      </c>
      <c r="L9" s="8" t="s">
        <v>30</v>
      </c>
      <c r="M9" s="8" t="s">
        <v>31</v>
      </c>
      <c r="N9" s="8" t="s">
        <v>32</v>
      </c>
      <c r="O9" s="8" t="s">
        <v>5</v>
      </c>
      <c r="P9" s="8" t="s">
        <v>6</v>
      </c>
      <c r="Q9" s="8" t="s">
        <v>8</v>
      </c>
      <c r="R9" s="8" t="s">
        <v>10</v>
      </c>
      <c r="S9" s="8" t="s">
        <v>11</v>
      </c>
      <c r="T9" s="8" t="s">
        <v>33</v>
      </c>
      <c r="U9" s="8" t="s">
        <v>34</v>
      </c>
      <c r="V9" s="8" t="s">
        <v>13</v>
      </c>
      <c r="W9" s="8" t="s">
        <v>35</v>
      </c>
      <c r="X9" s="8" t="s">
        <v>36</v>
      </c>
      <c r="Y9" s="8" t="s">
        <v>37</v>
      </c>
      <c r="Z9" s="8" t="s">
        <v>38</v>
      </c>
      <c r="AA9" s="8" t="s">
        <v>39</v>
      </c>
      <c r="AB9" s="8" t="s">
        <v>40</v>
      </c>
      <c r="AC9" s="8" t="s">
        <v>41</v>
      </c>
      <c r="AD9" s="8" t="s">
        <v>42</v>
      </c>
      <c r="AE9" s="8" t="s">
        <v>43</v>
      </c>
      <c r="AF9" s="8" t="s">
        <v>44</v>
      </c>
      <c r="AG9" s="8" t="s">
        <v>45</v>
      </c>
      <c r="AH9" s="8" t="s">
        <v>46</v>
      </c>
      <c r="AI9" s="8" t="s">
        <v>47</v>
      </c>
      <c r="AJ9" s="8" t="s">
        <v>48</v>
      </c>
      <c r="AK9" s="8" t="s">
        <v>49</v>
      </c>
      <c r="AL9" s="8" t="s">
        <v>50</v>
      </c>
      <c r="AM9" s="8" t="s">
        <v>51</v>
      </c>
      <c r="AN9" s="8" t="s">
        <v>52</v>
      </c>
      <c r="AO9" s="8"/>
      <c r="AP9" s="11" t="s">
        <v>17</v>
      </c>
      <c r="AQ9" s="11" t="s">
        <v>18</v>
      </c>
      <c r="AR9" s="11" t="s">
        <v>19</v>
      </c>
      <c r="AS9" s="11" t="s">
        <v>20</v>
      </c>
      <c r="AT9" s="8" t="s">
        <v>21</v>
      </c>
      <c r="AU9" s="8"/>
    </row>
    <row r="10" spans="1:47" hidden="1">
      <c r="A10" s="6">
        <v>367</v>
      </c>
      <c r="B10" s="13">
        <v>40093</v>
      </c>
      <c r="C10" s="6"/>
      <c r="D10" s="6"/>
      <c r="E10" s="6"/>
      <c r="F10" s="6"/>
      <c r="G10" s="6"/>
    </row>
    <row r="11" spans="1:47" hidden="1">
      <c r="A11" s="6">
        <v>368</v>
      </c>
      <c r="B11" s="13">
        <v>40095</v>
      </c>
      <c r="C11" s="6"/>
      <c r="D11" s="6"/>
      <c r="E11" s="6"/>
      <c r="F11" s="6"/>
      <c r="G11" s="6"/>
    </row>
    <row r="12" spans="1:47" hidden="1">
      <c r="A12" s="6">
        <v>369</v>
      </c>
      <c r="B12" s="13">
        <v>40100</v>
      </c>
      <c r="C12" s="6"/>
      <c r="D12" s="6"/>
      <c r="E12" s="6"/>
      <c r="F12" s="6"/>
      <c r="G12" s="6"/>
      <c r="H12" s="8">
        <v>19</v>
      </c>
      <c r="I12" s="8">
        <v>0.499</v>
      </c>
      <c r="J12" s="8">
        <v>3.3</v>
      </c>
      <c r="M12" s="8">
        <v>0.13</v>
      </c>
      <c r="N12" s="8">
        <v>0.499</v>
      </c>
      <c r="O12" s="8">
        <v>2.6</v>
      </c>
      <c r="P12" s="8">
        <v>2.9</v>
      </c>
      <c r="Q12" s="8">
        <v>13</v>
      </c>
      <c r="R12" s="8">
        <v>13</v>
      </c>
      <c r="S12" s="8">
        <v>300</v>
      </c>
      <c r="T12" s="8">
        <v>22</v>
      </c>
      <c r="U12" s="8">
        <v>14</v>
      </c>
      <c r="V12" s="8">
        <v>112.55799999999999</v>
      </c>
      <c r="W12" s="8">
        <v>3.1</v>
      </c>
      <c r="X12" s="8">
        <v>55</v>
      </c>
      <c r="Y12" s="8">
        <v>73</v>
      </c>
      <c r="Z12" s="8">
        <v>84</v>
      </c>
      <c r="AA12" s="8">
        <v>4.9989999999999997</v>
      </c>
      <c r="AC12" s="8">
        <v>96</v>
      </c>
      <c r="AE12" s="8">
        <v>2.2000000000000002</v>
      </c>
      <c r="AG12" s="8">
        <v>1.7</v>
      </c>
      <c r="AH12" s="8">
        <v>3.5</v>
      </c>
      <c r="AI12" s="8">
        <v>0.499</v>
      </c>
      <c r="AJ12" s="8">
        <v>4.0999999999999996</v>
      </c>
      <c r="AL12" s="8">
        <v>3</v>
      </c>
      <c r="AM12" s="8">
        <v>0.39900000000000002</v>
      </c>
      <c r="AN12" s="8">
        <v>8.5</v>
      </c>
    </row>
    <row r="13" spans="1:47" hidden="1">
      <c r="A13" s="6">
        <v>370</v>
      </c>
      <c r="B13" s="13">
        <v>40101</v>
      </c>
      <c r="C13" s="6"/>
      <c r="D13" s="6"/>
      <c r="E13" s="6"/>
      <c r="F13" s="6"/>
      <c r="G13" s="6"/>
    </row>
    <row r="14" spans="1:47" hidden="1">
      <c r="A14" s="6">
        <v>371</v>
      </c>
      <c r="B14" s="13">
        <v>40105</v>
      </c>
      <c r="C14" s="6"/>
      <c r="D14" s="6"/>
      <c r="E14" s="6"/>
      <c r="F14" s="6"/>
      <c r="G14" s="6"/>
    </row>
    <row r="15" spans="1:47" hidden="1">
      <c r="A15" s="6">
        <v>372</v>
      </c>
      <c r="B15" s="13">
        <v>40113</v>
      </c>
      <c r="C15" s="6"/>
      <c r="D15" s="6"/>
      <c r="E15" s="6"/>
      <c r="F15" s="6"/>
      <c r="G15" s="6"/>
    </row>
    <row r="16" spans="1:47" hidden="1">
      <c r="A16" s="6">
        <v>373</v>
      </c>
      <c r="B16" s="13">
        <v>40115</v>
      </c>
      <c r="C16" s="6"/>
      <c r="D16" s="6"/>
      <c r="E16" s="6"/>
      <c r="F16" s="6"/>
      <c r="G16" s="6"/>
    </row>
    <row r="17" spans="1:47" hidden="1">
      <c r="A17" s="6">
        <v>374</v>
      </c>
      <c r="B17" s="13">
        <v>40120</v>
      </c>
      <c r="C17" s="6"/>
      <c r="D17" s="6"/>
      <c r="E17" s="6"/>
      <c r="F17" s="6"/>
      <c r="G17" s="6"/>
    </row>
    <row r="18" spans="1:47" hidden="1">
      <c r="A18" s="6">
        <v>375</v>
      </c>
      <c r="B18" s="13">
        <v>40127</v>
      </c>
      <c r="C18" s="6"/>
      <c r="D18" s="6"/>
      <c r="E18" s="6"/>
      <c r="F18" s="6"/>
      <c r="G18" s="6"/>
    </row>
    <row r="19" spans="1:47" hidden="1">
      <c r="A19" s="6">
        <v>376</v>
      </c>
      <c r="B19" s="13">
        <v>40134</v>
      </c>
      <c r="C19" s="6"/>
      <c r="D19" s="6"/>
      <c r="E19" s="6"/>
      <c r="F19" s="6"/>
      <c r="G19" s="6"/>
      <c r="H19" s="8">
        <v>10</v>
      </c>
      <c r="I19" s="8">
        <v>0.499</v>
      </c>
      <c r="J19" s="8">
        <v>2.9</v>
      </c>
      <c r="M19" s="8">
        <v>0.1</v>
      </c>
      <c r="N19" s="8">
        <v>0.499</v>
      </c>
      <c r="O19" s="8">
        <v>2.6</v>
      </c>
      <c r="P19" s="8">
        <v>3.2</v>
      </c>
      <c r="Q19" s="8">
        <v>17</v>
      </c>
      <c r="R19" s="8">
        <v>17</v>
      </c>
      <c r="S19" s="8">
        <v>240</v>
      </c>
      <c r="T19" s="8">
        <v>1</v>
      </c>
      <c r="U19" s="8">
        <v>1</v>
      </c>
      <c r="V19" s="8">
        <v>6.5468700000000002</v>
      </c>
      <c r="W19" s="8">
        <v>2.4</v>
      </c>
      <c r="X19" s="8">
        <v>1</v>
      </c>
      <c r="Y19" s="8">
        <v>83</v>
      </c>
      <c r="Z19" s="8">
        <v>83</v>
      </c>
      <c r="AA19" s="8">
        <v>5</v>
      </c>
      <c r="AC19" s="8">
        <v>74</v>
      </c>
      <c r="AE19" s="8">
        <v>2.1</v>
      </c>
      <c r="AG19" s="8">
        <v>0.6</v>
      </c>
      <c r="AH19" s="8">
        <v>2.2000000000000002</v>
      </c>
      <c r="AI19" s="8">
        <v>0.499</v>
      </c>
      <c r="AJ19" s="8">
        <v>3.6</v>
      </c>
      <c r="AL19" s="8">
        <v>2.1</v>
      </c>
      <c r="AM19" s="8">
        <v>0.39900000000000002</v>
      </c>
      <c r="AN19" s="8">
        <v>2.7</v>
      </c>
      <c r="AP19" s="8">
        <v>6.4</v>
      </c>
      <c r="AQ19" s="8">
        <v>401</v>
      </c>
      <c r="AR19" s="8">
        <v>4</v>
      </c>
      <c r="AT19" s="8">
        <v>12.8</v>
      </c>
      <c r="AU19" s="8">
        <f>CONVERT(AT19,$AT$6,$AU$6)</f>
        <v>55.040000000000006</v>
      </c>
    </row>
    <row r="20" spans="1:47" hidden="1">
      <c r="A20" s="6">
        <v>377</v>
      </c>
      <c r="B20" s="13">
        <v>40157</v>
      </c>
      <c r="C20" s="6"/>
      <c r="D20" s="6"/>
      <c r="E20" s="6"/>
      <c r="F20" s="6"/>
      <c r="G20" s="6"/>
    </row>
    <row r="21" spans="1:47" hidden="1">
      <c r="A21" s="6">
        <v>378</v>
      </c>
      <c r="B21" s="13">
        <v>40213</v>
      </c>
      <c r="C21" s="6"/>
      <c r="D21" s="6"/>
      <c r="E21" s="6"/>
      <c r="F21" s="6"/>
      <c r="G21" s="6"/>
    </row>
    <row r="22" spans="1:47" hidden="1">
      <c r="A22" s="6">
        <v>379</v>
      </c>
      <c r="B22" s="13">
        <v>40219</v>
      </c>
      <c r="C22" s="6"/>
      <c r="D22" s="6"/>
      <c r="E22" s="6"/>
      <c r="F22" s="6"/>
      <c r="G22" s="6"/>
    </row>
    <row r="23" spans="1:47" hidden="1">
      <c r="A23" s="6">
        <v>380</v>
      </c>
      <c r="B23" s="13">
        <v>40226</v>
      </c>
      <c r="C23" s="6"/>
      <c r="D23" s="6"/>
      <c r="E23" s="6"/>
      <c r="F23" s="6"/>
      <c r="G23" s="6"/>
    </row>
    <row r="24" spans="1:47" hidden="1">
      <c r="A24" s="6">
        <v>381</v>
      </c>
      <c r="B24" s="13">
        <v>40240</v>
      </c>
      <c r="C24" s="6"/>
      <c r="D24" s="6"/>
      <c r="E24" s="6"/>
      <c r="F24" s="6"/>
      <c r="G24" s="6"/>
      <c r="H24" s="8">
        <v>14</v>
      </c>
      <c r="I24" s="8">
        <v>0.499</v>
      </c>
      <c r="J24" s="8">
        <v>2.7</v>
      </c>
      <c r="M24" s="8">
        <v>0.14000000000000001</v>
      </c>
      <c r="N24" s="8">
        <v>0.74</v>
      </c>
      <c r="O24" s="8">
        <v>4.5</v>
      </c>
      <c r="P24" s="8">
        <v>4.4000000000000004</v>
      </c>
      <c r="Q24" s="8">
        <v>13</v>
      </c>
      <c r="R24" s="8">
        <v>17</v>
      </c>
      <c r="S24" s="8">
        <v>1600</v>
      </c>
      <c r="T24" s="8">
        <v>32</v>
      </c>
      <c r="U24" s="8">
        <v>16</v>
      </c>
      <c r="V24" s="8">
        <v>145.76</v>
      </c>
      <c r="W24" s="8">
        <v>35</v>
      </c>
      <c r="X24" s="8">
        <v>60</v>
      </c>
      <c r="Z24" s="8">
        <v>92</v>
      </c>
      <c r="AA24" s="8">
        <v>4.9989999999999997</v>
      </c>
      <c r="AC24" s="8">
        <v>82</v>
      </c>
      <c r="AD24" s="8">
        <v>97</v>
      </c>
      <c r="AE24" s="8">
        <v>2.1</v>
      </c>
      <c r="AF24" s="8">
        <v>370</v>
      </c>
      <c r="AG24" s="8">
        <v>1.7</v>
      </c>
      <c r="AH24" s="8">
        <v>3.2</v>
      </c>
      <c r="AI24" s="8">
        <v>0.5</v>
      </c>
      <c r="AJ24" s="8">
        <f>199/1000</f>
        <v>0.19900000000000001</v>
      </c>
      <c r="AK24" s="8">
        <v>3.2</v>
      </c>
      <c r="AL24" s="8">
        <v>3.5</v>
      </c>
      <c r="AM24" s="8">
        <v>1.1000000000000001</v>
      </c>
      <c r="AN24" s="8">
        <v>6.9</v>
      </c>
      <c r="AP24" s="8">
        <v>7.5</v>
      </c>
      <c r="AQ24" s="8">
        <v>646</v>
      </c>
      <c r="AR24" s="8">
        <v>10.7</v>
      </c>
      <c r="AS24" s="8">
        <v>10.9</v>
      </c>
      <c r="AT24" s="8">
        <v>9.8000000000000007</v>
      </c>
      <c r="AU24" s="8">
        <f t="shared" ref="AU24:AU32" si="0">CONVERT(AT24,$AT$6,$AU$6)</f>
        <v>49.64</v>
      </c>
    </row>
    <row r="25" spans="1:47" hidden="1">
      <c r="A25" s="6">
        <v>382</v>
      </c>
      <c r="B25" s="13">
        <v>40275</v>
      </c>
      <c r="C25" s="6"/>
      <c r="D25" s="6"/>
      <c r="E25" s="6"/>
      <c r="F25" s="6"/>
      <c r="G25" s="6"/>
      <c r="H25" s="8">
        <v>15</v>
      </c>
      <c r="I25" s="8">
        <v>0.499</v>
      </c>
      <c r="J25" s="8">
        <v>4.5999999999999996</v>
      </c>
      <c r="M25" s="14">
        <v>6.8000000000000005E-2</v>
      </c>
      <c r="N25" s="8">
        <v>0.67</v>
      </c>
      <c r="O25" s="8">
        <v>4.4000000000000004</v>
      </c>
      <c r="P25" s="8">
        <v>4.3</v>
      </c>
      <c r="Q25" s="8">
        <v>22</v>
      </c>
      <c r="R25" s="8">
        <v>22</v>
      </c>
      <c r="S25" s="8">
        <v>1600</v>
      </c>
      <c r="T25" s="8">
        <v>16</v>
      </c>
      <c r="U25" s="8">
        <v>7</v>
      </c>
      <c r="V25" s="8">
        <v>68.763999999999996</v>
      </c>
      <c r="W25" s="8">
        <v>2.5</v>
      </c>
      <c r="X25" s="8">
        <v>29</v>
      </c>
      <c r="Z25" s="8">
        <v>52</v>
      </c>
      <c r="AA25" s="8">
        <v>4.9989999999999997</v>
      </c>
      <c r="AC25" s="8">
        <v>32</v>
      </c>
      <c r="AD25" s="8">
        <v>37</v>
      </c>
      <c r="AE25" s="8">
        <v>1.9</v>
      </c>
      <c r="AF25" s="8">
        <v>160</v>
      </c>
      <c r="AG25" s="8">
        <v>1</v>
      </c>
      <c r="AH25" s="8">
        <v>4.0999999999999996</v>
      </c>
      <c r="AI25" s="8">
        <v>1</v>
      </c>
      <c r="AJ25" s="8">
        <f>199/1000</f>
        <v>0.19900000000000001</v>
      </c>
      <c r="AK25" s="8">
        <v>2.1</v>
      </c>
      <c r="AL25" s="8">
        <v>1.8</v>
      </c>
      <c r="AM25" s="8">
        <v>0.79900000000000004</v>
      </c>
      <c r="AN25" s="8">
        <v>5.2</v>
      </c>
      <c r="AP25" s="8">
        <v>7.4</v>
      </c>
      <c r="AQ25" s="8">
        <v>268</v>
      </c>
      <c r="AR25" s="8">
        <v>11</v>
      </c>
      <c r="AS25" s="8">
        <v>6.1</v>
      </c>
      <c r="AT25" s="8">
        <v>13.7</v>
      </c>
      <c r="AU25" s="8">
        <f t="shared" si="0"/>
        <v>56.66</v>
      </c>
    </row>
    <row r="26" spans="1:47" hidden="1">
      <c r="A26" s="6">
        <v>383</v>
      </c>
      <c r="B26" s="13">
        <v>40289</v>
      </c>
      <c r="C26" s="6"/>
      <c r="D26" s="6"/>
      <c r="E26" s="6"/>
      <c r="F26" s="6"/>
      <c r="G26" s="6"/>
      <c r="AU26" s="8">
        <f t="shared" si="0"/>
        <v>32</v>
      </c>
    </row>
    <row r="27" spans="1:47" hidden="1">
      <c r="A27" s="6">
        <v>384</v>
      </c>
      <c r="B27" s="13">
        <v>40330</v>
      </c>
      <c r="C27" s="6"/>
      <c r="D27" s="6"/>
      <c r="E27" s="6"/>
      <c r="F27" s="6"/>
      <c r="G27" s="6"/>
      <c r="H27" s="8">
        <v>48</v>
      </c>
      <c r="I27" s="8">
        <v>7.0000000000000007E-2</v>
      </c>
      <c r="J27" s="8">
        <v>3.99</v>
      </c>
      <c r="K27" s="8">
        <v>0.48</v>
      </c>
      <c r="L27" s="8">
        <v>2.9899999999999999E-2</v>
      </c>
      <c r="M27" s="8">
        <v>0.12</v>
      </c>
      <c r="N27" s="8">
        <v>0.4</v>
      </c>
      <c r="O27" s="8">
        <v>3.2</v>
      </c>
      <c r="P27" s="8">
        <v>3.4</v>
      </c>
      <c r="Q27" s="8">
        <v>50</v>
      </c>
      <c r="R27" s="8">
        <v>50</v>
      </c>
      <c r="S27" s="8">
        <v>430</v>
      </c>
      <c r="T27" s="8">
        <v>16</v>
      </c>
      <c r="U27" s="8">
        <v>8</v>
      </c>
      <c r="V27" s="8">
        <v>72.88</v>
      </c>
      <c r="W27" s="8">
        <v>2.2000000000000002</v>
      </c>
      <c r="X27" s="8">
        <v>31</v>
      </c>
      <c r="Y27" s="8">
        <v>51</v>
      </c>
      <c r="Z27" s="8">
        <v>62</v>
      </c>
      <c r="AA27" s="8">
        <v>4.9989999999999997</v>
      </c>
      <c r="AC27" s="8">
        <v>36</v>
      </c>
      <c r="AD27" s="8">
        <v>43</v>
      </c>
      <c r="AE27" s="8">
        <v>2</v>
      </c>
      <c r="AF27" s="8">
        <v>180</v>
      </c>
      <c r="AG27" s="8">
        <v>2.8</v>
      </c>
      <c r="AH27" s="8">
        <v>3.5</v>
      </c>
      <c r="AI27" s="8">
        <v>0.9</v>
      </c>
      <c r="AJ27" s="8">
        <f>199/1000</f>
        <v>0.19900000000000001</v>
      </c>
      <c r="AK27" s="8">
        <v>2</v>
      </c>
      <c r="AL27" s="8">
        <v>3.9</v>
      </c>
      <c r="AM27" s="8">
        <v>0.6</v>
      </c>
      <c r="AN27" s="8">
        <v>7.5</v>
      </c>
      <c r="AP27" s="8">
        <v>7.1</v>
      </c>
      <c r="AQ27" s="8">
        <v>309</v>
      </c>
      <c r="AR27" s="8">
        <v>41.5</v>
      </c>
      <c r="AS27" s="8">
        <v>10.1</v>
      </c>
      <c r="AT27" s="8">
        <v>21.5</v>
      </c>
      <c r="AU27" s="8">
        <f t="shared" si="0"/>
        <v>70.7</v>
      </c>
    </row>
    <row r="28" spans="1:47" hidden="1">
      <c r="A28" s="6">
        <v>385</v>
      </c>
      <c r="B28" s="13">
        <v>40366</v>
      </c>
      <c r="C28" s="6"/>
      <c r="D28" s="6"/>
      <c r="E28" s="6"/>
      <c r="F28" s="6"/>
      <c r="G28" s="6"/>
      <c r="H28" s="8">
        <v>85</v>
      </c>
      <c r="I28" s="8">
        <v>0.08</v>
      </c>
      <c r="J28" s="8">
        <v>3.99</v>
      </c>
      <c r="K28" s="8">
        <v>0.48</v>
      </c>
      <c r="L28" s="8">
        <v>2.9899999999999999E-2</v>
      </c>
      <c r="M28" s="8">
        <v>2.7</v>
      </c>
      <c r="N28" s="8">
        <v>0.5</v>
      </c>
      <c r="O28" s="8">
        <v>2.5</v>
      </c>
      <c r="P28" s="8">
        <v>2.7</v>
      </c>
      <c r="Q28" s="8">
        <v>23</v>
      </c>
      <c r="R28" s="8">
        <v>30</v>
      </c>
      <c r="S28" s="8">
        <v>1600</v>
      </c>
      <c r="T28" s="8">
        <v>15</v>
      </c>
      <c r="U28" s="8">
        <v>8</v>
      </c>
      <c r="V28" s="8">
        <v>70.382999999999996</v>
      </c>
      <c r="W28" s="8">
        <v>1.8</v>
      </c>
      <c r="X28" s="8">
        <v>28</v>
      </c>
      <c r="Y28" s="8">
        <v>53</v>
      </c>
      <c r="Z28" s="8">
        <v>65</v>
      </c>
      <c r="AA28" s="8">
        <v>4.9989999999999997</v>
      </c>
      <c r="AC28" s="8">
        <v>30</v>
      </c>
      <c r="AD28" s="8">
        <v>33</v>
      </c>
      <c r="AE28" s="8">
        <v>2.1</v>
      </c>
      <c r="AF28" s="8">
        <v>120</v>
      </c>
      <c r="AG28" s="8">
        <v>3.5</v>
      </c>
      <c r="AH28" s="8">
        <v>3.8</v>
      </c>
      <c r="AI28" s="8">
        <v>1</v>
      </c>
      <c r="AJ28" s="8">
        <f>99/1000</f>
        <v>9.9000000000000005E-2</v>
      </c>
      <c r="AK28" s="8">
        <v>1.5</v>
      </c>
      <c r="AL28" s="8">
        <v>4.5</v>
      </c>
      <c r="AM28" s="8">
        <v>0.39900000000000002</v>
      </c>
      <c r="AN28" s="8">
        <v>0.8</v>
      </c>
      <c r="AP28" s="8">
        <v>7.69</v>
      </c>
      <c r="AQ28" s="8">
        <v>274</v>
      </c>
      <c r="AS28" s="8">
        <v>8.0299999999999994</v>
      </c>
      <c r="AT28" s="8">
        <v>26.7</v>
      </c>
      <c r="AU28" s="8">
        <f t="shared" si="0"/>
        <v>80.06</v>
      </c>
    </row>
    <row r="29" spans="1:47" hidden="1">
      <c r="A29" s="6">
        <v>386</v>
      </c>
      <c r="B29" s="13">
        <v>40394</v>
      </c>
      <c r="C29" s="6"/>
      <c r="D29" s="6"/>
      <c r="E29" s="6"/>
      <c r="F29" s="6"/>
      <c r="G29" s="6"/>
      <c r="H29" s="8">
        <v>29</v>
      </c>
      <c r="I29" s="8">
        <v>7.0000000000000007E-2</v>
      </c>
      <c r="J29" s="8">
        <v>2.9</v>
      </c>
      <c r="K29" s="8">
        <v>0.31</v>
      </c>
      <c r="L29" s="8">
        <v>2.9899999999999999E-2</v>
      </c>
      <c r="M29" s="8">
        <v>0.11</v>
      </c>
      <c r="N29" s="8">
        <v>0.3</v>
      </c>
      <c r="O29" s="8">
        <v>2.9</v>
      </c>
      <c r="P29" s="8">
        <v>2.7</v>
      </c>
      <c r="Q29" s="8">
        <v>8</v>
      </c>
      <c r="R29" s="8">
        <v>17</v>
      </c>
      <c r="S29" s="8">
        <v>500</v>
      </c>
      <c r="T29" s="8">
        <v>16</v>
      </c>
      <c r="U29" s="8">
        <v>9</v>
      </c>
      <c r="V29" s="8">
        <v>76.995999999999995</v>
      </c>
      <c r="W29" s="8">
        <v>2</v>
      </c>
      <c r="X29" s="8">
        <v>28</v>
      </c>
      <c r="Y29" s="8">
        <v>28</v>
      </c>
      <c r="Z29" s="8">
        <v>75</v>
      </c>
      <c r="AA29" s="8">
        <v>4.9989999999999997</v>
      </c>
      <c r="AC29" s="8">
        <v>43</v>
      </c>
      <c r="AD29" s="8">
        <v>30</v>
      </c>
      <c r="AE29" s="8">
        <v>2.6</v>
      </c>
      <c r="AF29" s="8">
        <v>120</v>
      </c>
      <c r="AG29" s="8">
        <v>1.6</v>
      </c>
      <c r="AH29" s="8">
        <v>2.6</v>
      </c>
      <c r="AI29" s="8">
        <v>0.5</v>
      </c>
      <c r="AJ29" s="8">
        <f>99/1000</f>
        <v>9.9000000000000005E-2</v>
      </c>
      <c r="AK29" s="8">
        <v>1.4</v>
      </c>
      <c r="AL29" s="8">
        <v>2.9</v>
      </c>
      <c r="AM29" s="8">
        <v>0.39900000000000002</v>
      </c>
      <c r="AN29" s="8">
        <v>5</v>
      </c>
      <c r="AP29" s="8">
        <v>7.56</v>
      </c>
      <c r="AQ29" s="8">
        <v>321</v>
      </c>
      <c r="AS29" s="8">
        <v>8.91</v>
      </c>
      <c r="AT29" s="8">
        <v>26.2</v>
      </c>
      <c r="AU29" s="8">
        <f t="shared" si="0"/>
        <v>79.16</v>
      </c>
    </row>
    <row r="30" spans="1:47" hidden="1">
      <c r="A30" s="6">
        <v>387</v>
      </c>
      <c r="B30" s="13">
        <v>40422</v>
      </c>
      <c r="C30" s="6"/>
      <c r="D30" s="6"/>
      <c r="E30" s="6"/>
      <c r="F30" s="6"/>
      <c r="G30" s="6"/>
      <c r="H30" s="8">
        <v>13</v>
      </c>
      <c r="I30" s="8">
        <v>0.06</v>
      </c>
      <c r="J30" s="8">
        <v>2.1</v>
      </c>
      <c r="K30" s="8">
        <v>0.47</v>
      </c>
      <c r="L30" s="8">
        <v>2.9899999999999999E-2</v>
      </c>
      <c r="M30" s="8">
        <v>0.13</v>
      </c>
      <c r="N30" s="8">
        <v>0.3</v>
      </c>
      <c r="O30" s="8">
        <v>2.7</v>
      </c>
      <c r="P30" s="8">
        <v>2.7</v>
      </c>
      <c r="Q30" s="8">
        <v>8</v>
      </c>
      <c r="R30" s="8">
        <v>8</v>
      </c>
      <c r="S30" s="8">
        <v>240</v>
      </c>
      <c r="T30" s="8">
        <v>21</v>
      </c>
      <c r="U30" s="8">
        <v>12</v>
      </c>
      <c r="V30" s="8">
        <v>101.82899999999999</v>
      </c>
      <c r="W30" s="8">
        <v>2.5</v>
      </c>
      <c r="X30" s="8">
        <v>50</v>
      </c>
      <c r="Y30" s="8">
        <v>76</v>
      </c>
      <c r="Z30" s="8">
        <v>93</v>
      </c>
      <c r="AA30" s="8">
        <v>4.9989999999999997</v>
      </c>
      <c r="AC30" s="8">
        <v>76</v>
      </c>
      <c r="AD30" s="8">
        <v>42</v>
      </c>
      <c r="AE30" s="8">
        <v>2.2999999999999998</v>
      </c>
      <c r="AF30" s="8">
        <v>150</v>
      </c>
      <c r="AG30" s="8">
        <v>1.4</v>
      </c>
      <c r="AH30" s="8">
        <v>2.2000000000000002</v>
      </c>
      <c r="AI30" s="8">
        <v>0.499</v>
      </c>
      <c r="AJ30" s="8">
        <f>99/1000</f>
        <v>9.9000000000000005E-2</v>
      </c>
      <c r="AK30" s="8">
        <v>1.6</v>
      </c>
      <c r="AL30" s="8">
        <v>3.2</v>
      </c>
      <c r="AM30" s="8">
        <v>0.8</v>
      </c>
      <c r="AN30" s="8">
        <v>2.5</v>
      </c>
      <c r="AP30" s="8">
        <v>7.37</v>
      </c>
      <c r="AQ30" s="8">
        <v>468</v>
      </c>
      <c r="AS30" s="8">
        <v>11.17</v>
      </c>
      <c r="AT30" s="8">
        <v>23.3</v>
      </c>
      <c r="AU30" s="8">
        <f t="shared" si="0"/>
        <v>73.94</v>
      </c>
    </row>
    <row r="31" spans="1:47" hidden="1">
      <c r="A31" s="6">
        <v>388</v>
      </c>
      <c r="B31" s="13">
        <v>40457</v>
      </c>
      <c r="C31" s="6"/>
      <c r="D31" s="6"/>
      <c r="E31" s="6"/>
      <c r="F31" s="6"/>
      <c r="G31" s="6"/>
      <c r="H31" s="8">
        <v>20</v>
      </c>
      <c r="I31" s="8">
        <v>0.499</v>
      </c>
      <c r="J31" s="8">
        <v>3.3</v>
      </c>
      <c r="K31" s="8">
        <v>1.5</v>
      </c>
      <c r="L31" s="8">
        <v>2.9899999999999999E-2</v>
      </c>
      <c r="M31" s="8">
        <v>0.14000000000000001</v>
      </c>
      <c r="N31" s="8">
        <v>0.499</v>
      </c>
      <c r="O31" s="8">
        <v>2.8</v>
      </c>
      <c r="P31" s="8">
        <v>2.8</v>
      </c>
      <c r="Q31" s="8">
        <v>11</v>
      </c>
      <c r="R31" s="8">
        <v>27</v>
      </c>
      <c r="S31" s="8">
        <v>240</v>
      </c>
      <c r="T31" s="8">
        <v>31</v>
      </c>
      <c r="U31" s="8">
        <v>18</v>
      </c>
      <c r="V31" s="8">
        <v>151.495</v>
      </c>
      <c r="W31" s="8">
        <v>3.4</v>
      </c>
      <c r="X31" s="8">
        <v>73</v>
      </c>
      <c r="Y31" s="8">
        <v>92</v>
      </c>
      <c r="Z31" s="8">
        <v>92</v>
      </c>
      <c r="AA31" s="8">
        <v>4.9989999999999997</v>
      </c>
      <c r="AC31" s="8">
        <v>92</v>
      </c>
      <c r="AD31" s="8">
        <v>62</v>
      </c>
      <c r="AE31" s="8">
        <v>1.7</v>
      </c>
      <c r="AF31" s="8">
        <v>230</v>
      </c>
      <c r="AG31" s="8">
        <v>1.4</v>
      </c>
      <c r="AH31" s="8">
        <v>3.6</v>
      </c>
      <c r="AI31" s="8">
        <v>0.6</v>
      </c>
      <c r="AJ31" s="8">
        <f>99/1000</f>
        <v>9.9000000000000005E-2</v>
      </c>
      <c r="AK31" s="8">
        <v>2.2000000000000002</v>
      </c>
      <c r="AL31" s="8">
        <v>3.5</v>
      </c>
      <c r="AN31" s="8">
        <v>17</v>
      </c>
      <c r="AP31" s="8">
        <v>8.0299999999999994</v>
      </c>
      <c r="AQ31" s="8">
        <v>637</v>
      </c>
      <c r="AS31" s="8">
        <v>10.9</v>
      </c>
      <c r="AT31" s="8">
        <v>20.399999999999999</v>
      </c>
      <c r="AU31" s="8">
        <f t="shared" si="0"/>
        <v>68.72</v>
      </c>
    </row>
    <row r="32" spans="1:47" hidden="1">
      <c r="A32" s="6">
        <v>389</v>
      </c>
      <c r="B32" s="13">
        <v>40513</v>
      </c>
      <c r="C32" s="6"/>
      <c r="D32" s="6"/>
      <c r="E32" s="6"/>
      <c r="F32" s="6"/>
      <c r="G32" s="6"/>
      <c r="I32" s="8">
        <v>0.5</v>
      </c>
      <c r="J32" s="8">
        <v>2.4</v>
      </c>
      <c r="K32" s="8">
        <v>1.3</v>
      </c>
      <c r="L32" s="8">
        <v>0.03</v>
      </c>
      <c r="M32" s="8">
        <v>9.6000000000000002E-2</v>
      </c>
      <c r="N32" s="8">
        <v>0.5</v>
      </c>
      <c r="O32" s="8">
        <v>2.7</v>
      </c>
      <c r="P32" s="8">
        <v>2.7</v>
      </c>
      <c r="Q32" s="8">
        <v>30</v>
      </c>
      <c r="R32" s="8">
        <v>30</v>
      </c>
      <c r="S32" s="8">
        <v>170</v>
      </c>
      <c r="V32" s="8">
        <v>0</v>
      </c>
      <c r="Y32" s="8">
        <v>86</v>
      </c>
      <c r="Z32" s="8">
        <v>86</v>
      </c>
      <c r="AA32" s="8">
        <v>5</v>
      </c>
      <c r="AC32" s="8">
        <v>90</v>
      </c>
      <c r="AD32" s="8">
        <v>80</v>
      </c>
      <c r="AM32" s="8">
        <v>0.8</v>
      </c>
      <c r="AP32" s="8">
        <v>7.64</v>
      </c>
      <c r="AQ32" s="8">
        <v>673</v>
      </c>
      <c r="AS32" s="8">
        <v>13.56</v>
      </c>
      <c r="AT32" s="8">
        <v>10.56</v>
      </c>
      <c r="AU32" s="8">
        <f t="shared" si="0"/>
        <v>51.008000000000003</v>
      </c>
    </row>
    <row r="33" spans="1:47">
      <c r="A33" s="6">
        <v>1</v>
      </c>
      <c r="B33" s="15">
        <v>41275</v>
      </c>
      <c r="C33" s="8">
        <v>155</v>
      </c>
      <c r="D33" s="16"/>
      <c r="E33" s="8">
        <v>46.82500000000001</v>
      </c>
      <c r="F33" s="8">
        <v>47.2</v>
      </c>
    </row>
    <row r="34" spans="1:47">
      <c r="A34" s="6">
        <v>2</v>
      </c>
      <c r="B34" s="15">
        <v>41276</v>
      </c>
      <c r="C34" s="8">
        <v>157</v>
      </c>
      <c r="D34" s="16"/>
      <c r="E34" s="17">
        <v>46.437499999999993</v>
      </c>
      <c r="F34" s="8">
        <v>47</v>
      </c>
    </row>
    <row r="35" spans="1:47">
      <c r="A35" s="6">
        <v>3</v>
      </c>
      <c r="B35" s="15">
        <v>41277</v>
      </c>
      <c r="C35" s="8">
        <v>160</v>
      </c>
      <c r="D35" s="16"/>
      <c r="E35" s="17">
        <v>46.574999999999996</v>
      </c>
      <c r="F35" s="8">
        <v>46.9</v>
      </c>
    </row>
    <row r="36" spans="1:47">
      <c r="A36" s="6">
        <v>4</v>
      </c>
      <c r="B36" s="15">
        <v>41278</v>
      </c>
      <c r="C36" s="8">
        <v>161</v>
      </c>
      <c r="D36" s="16"/>
      <c r="E36" s="17">
        <v>46.812500000000007</v>
      </c>
      <c r="F36" s="8">
        <v>47.4</v>
      </c>
    </row>
    <row r="37" spans="1:47">
      <c r="A37" s="6">
        <v>5</v>
      </c>
      <c r="B37" s="15">
        <v>41279</v>
      </c>
      <c r="C37" s="8">
        <v>157</v>
      </c>
      <c r="D37" s="16"/>
      <c r="E37" s="17">
        <v>46.766666666666673</v>
      </c>
      <c r="F37" s="8">
        <v>47</v>
      </c>
    </row>
    <row r="38" spans="1:47">
      <c r="A38" s="6">
        <v>6</v>
      </c>
      <c r="B38" s="15">
        <v>41280</v>
      </c>
      <c r="C38" s="8">
        <v>155</v>
      </c>
      <c r="D38" s="16"/>
      <c r="E38" s="17">
        <v>46.95000000000001</v>
      </c>
      <c r="F38" s="8">
        <v>47.2</v>
      </c>
    </row>
    <row r="39" spans="1:47">
      <c r="A39" s="6">
        <v>7</v>
      </c>
      <c r="B39" s="15">
        <v>41281</v>
      </c>
      <c r="C39" s="8">
        <v>155</v>
      </c>
      <c r="D39" s="16"/>
      <c r="E39" s="17">
        <v>46.895833333333321</v>
      </c>
      <c r="F39" s="8">
        <v>47.2</v>
      </c>
    </row>
    <row r="40" spans="1:47">
      <c r="A40" s="6">
        <v>8</v>
      </c>
      <c r="B40" s="15">
        <v>41282</v>
      </c>
      <c r="C40" s="8">
        <v>151</v>
      </c>
      <c r="D40" s="16"/>
      <c r="E40" s="17">
        <v>46.925000000000004</v>
      </c>
      <c r="F40" s="8">
        <v>47.4</v>
      </c>
    </row>
    <row r="41" spans="1:47">
      <c r="A41" s="6">
        <v>9</v>
      </c>
      <c r="B41" s="18">
        <v>41283</v>
      </c>
      <c r="C41" s="19">
        <v>149</v>
      </c>
      <c r="D41" s="20"/>
      <c r="E41" s="21">
        <v>47.212499999999999</v>
      </c>
      <c r="F41" s="19">
        <v>47.6</v>
      </c>
      <c r="H41" s="1">
        <v>9.9990000000000006</v>
      </c>
      <c r="I41" s="2">
        <v>0.09</v>
      </c>
      <c r="J41" s="1">
        <v>1.9990000000000001</v>
      </c>
      <c r="K41" s="2">
        <v>0.5</v>
      </c>
      <c r="L41" s="1">
        <v>2.9000000000000001E-2</v>
      </c>
      <c r="M41" s="2">
        <v>0.05</v>
      </c>
      <c r="N41" s="2">
        <v>0.3</v>
      </c>
      <c r="O41" s="2">
        <v>3</v>
      </c>
      <c r="P41" s="2">
        <v>3</v>
      </c>
      <c r="Q41" s="2">
        <v>4.5</v>
      </c>
      <c r="R41" s="2">
        <v>4.5</v>
      </c>
      <c r="S41" s="2">
        <v>79</v>
      </c>
      <c r="T41" s="2">
        <v>17</v>
      </c>
      <c r="U41" s="2">
        <v>7.8</v>
      </c>
      <c r="V41" s="3">
        <f>T41*2.497+U41*4.116</f>
        <v>74.553799999999995</v>
      </c>
      <c r="W41" s="2">
        <v>1.9</v>
      </c>
      <c r="X41" s="2">
        <v>36</v>
      </c>
      <c r="Y41" s="2">
        <v>43</v>
      </c>
      <c r="Z41" s="2">
        <v>52</v>
      </c>
      <c r="AA41" s="1">
        <v>4.9989999999999997</v>
      </c>
      <c r="AB41" s="1">
        <v>4.9989999999999997</v>
      </c>
      <c r="AC41" s="2">
        <v>31</v>
      </c>
      <c r="AD41" s="2">
        <v>34</v>
      </c>
      <c r="AE41" s="2">
        <v>2.9</v>
      </c>
      <c r="AF41" s="2">
        <v>160</v>
      </c>
      <c r="AG41" s="2">
        <v>0.73</v>
      </c>
      <c r="AH41" s="2">
        <v>1.5</v>
      </c>
      <c r="AI41" s="2">
        <v>0.28999999999999998</v>
      </c>
      <c r="AJ41" s="1">
        <v>0.19900000000000001</v>
      </c>
      <c r="AK41" s="2">
        <v>2</v>
      </c>
      <c r="AL41" s="2">
        <v>1.2</v>
      </c>
      <c r="AM41" s="2">
        <v>0.7</v>
      </c>
      <c r="AN41" s="1">
        <v>19.998999999999999</v>
      </c>
      <c r="AO41" s="1"/>
      <c r="AP41" s="8">
        <v>7.9</v>
      </c>
      <c r="AQ41" s="8">
        <v>279</v>
      </c>
      <c r="AR41" s="8">
        <v>9.8000000000000007</v>
      </c>
      <c r="AS41" s="8">
        <v>11.9</v>
      </c>
      <c r="AT41" s="8">
        <v>9.1</v>
      </c>
      <c r="AU41" s="8">
        <f>CONVERT(AT41, "C", "F")</f>
        <v>48.379999999999995</v>
      </c>
    </row>
    <row r="42" spans="1:47">
      <c r="A42" s="6">
        <v>10</v>
      </c>
      <c r="B42" s="15">
        <v>41284</v>
      </c>
      <c r="C42" s="8">
        <v>150</v>
      </c>
      <c r="D42" s="16"/>
      <c r="E42" s="17">
        <v>47</v>
      </c>
      <c r="F42" s="8">
        <v>47.4</v>
      </c>
    </row>
    <row r="43" spans="1:47">
      <c r="A43" s="6">
        <v>11</v>
      </c>
      <c r="B43" s="15">
        <v>41285</v>
      </c>
      <c r="C43" s="8">
        <v>154</v>
      </c>
      <c r="D43" s="16"/>
      <c r="E43" s="17">
        <v>46.54583333333332</v>
      </c>
      <c r="F43" s="8">
        <v>46.9</v>
      </c>
    </row>
    <row r="44" spans="1:47">
      <c r="A44" s="6">
        <v>12</v>
      </c>
      <c r="B44" s="15">
        <v>41286</v>
      </c>
      <c r="C44" s="8">
        <v>155</v>
      </c>
      <c r="D44" s="16"/>
      <c r="E44" s="17">
        <v>46.262499999999996</v>
      </c>
      <c r="F44" s="8">
        <v>46.7</v>
      </c>
    </row>
    <row r="45" spans="1:47">
      <c r="A45" s="6">
        <v>13</v>
      </c>
      <c r="B45" s="15">
        <v>41287</v>
      </c>
      <c r="C45" s="8">
        <v>154</v>
      </c>
      <c r="D45" s="16"/>
      <c r="E45" s="17">
        <v>45.645833333333336</v>
      </c>
      <c r="F45" s="8">
        <v>46.2</v>
      </c>
    </row>
    <row r="46" spans="1:47">
      <c r="A46" s="6">
        <v>14</v>
      </c>
      <c r="B46" s="15">
        <v>41288</v>
      </c>
      <c r="C46" s="8">
        <v>152</v>
      </c>
      <c r="D46" s="16"/>
      <c r="E46" s="17">
        <v>44.804166666666667</v>
      </c>
      <c r="F46" s="8">
        <v>45.2</v>
      </c>
    </row>
    <row r="47" spans="1:47">
      <c r="A47" s="6">
        <v>15</v>
      </c>
      <c r="B47" s="15">
        <v>41289</v>
      </c>
      <c r="C47" s="8">
        <v>140</v>
      </c>
      <c r="D47" s="16"/>
      <c r="E47" s="17">
        <v>44.491666666666667</v>
      </c>
      <c r="F47" s="8">
        <v>44.9</v>
      </c>
    </row>
    <row r="48" spans="1:47">
      <c r="A48" s="6">
        <v>16</v>
      </c>
      <c r="B48" s="15">
        <v>41290</v>
      </c>
      <c r="C48" s="8">
        <v>129</v>
      </c>
      <c r="D48" s="16"/>
      <c r="E48" s="17">
        <v>44.283333333333324</v>
      </c>
      <c r="F48" s="8">
        <v>44.9</v>
      </c>
    </row>
    <row r="49" spans="1:6">
      <c r="A49" s="6">
        <v>17</v>
      </c>
      <c r="B49" s="15">
        <v>41291</v>
      </c>
      <c r="C49" s="8">
        <v>129</v>
      </c>
      <c r="D49" s="16"/>
      <c r="E49" s="17">
        <v>44.391666666666659</v>
      </c>
      <c r="F49" s="8">
        <v>44.9</v>
      </c>
    </row>
    <row r="50" spans="1:6">
      <c r="A50" s="6">
        <v>18</v>
      </c>
      <c r="B50" s="15">
        <v>41292</v>
      </c>
      <c r="C50" s="8">
        <v>132</v>
      </c>
      <c r="D50" s="16"/>
      <c r="E50" s="17">
        <v>44.729166666666664</v>
      </c>
      <c r="F50" s="8">
        <v>45.3</v>
      </c>
    </row>
    <row r="51" spans="1:6">
      <c r="A51" s="6">
        <v>19</v>
      </c>
      <c r="B51" s="15">
        <v>41293</v>
      </c>
      <c r="C51" s="8">
        <v>132</v>
      </c>
      <c r="D51" s="16"/>
      <c r="E51" s="17">
        <v>44.80833333333333</v>
      </c>
      <c r="F51" s="8">
        <v>45.6</v>
      </c>
    </row>
    <row r="52" spans="1:6">
      <c r="A52" s="6">
        <v>20</v>
      </c>
      <c r="B52" s="15">
        <v>41294</v>
      </c>
      <c r="C52" s="8">
        <v>131</v>
      </c>
      <c r="D52" s="16"/>
      <c r="E52" s="17">
        <v>45.366666666666674</v>
      </c>
      <c r="F52" s="8">
        <v>45.9</v>
      </c>
    </row>
    <row r="53" spans="1:6">
      <c r="A53" s="6">
        <v>21</v>
      </c>
      <c r="B53" s="15">
        <v>41295</v>
      </c>
      <c r="C53" s="8">
        <v>131</v>
      </c>
      <c r="D53" s="16"/>
      <c r="E53" s="17">
        <v>45.699999999999996</v>
      </c>
      <c r="F53" s="8">
        <v>46.1</v>
      </c>
    </row>
    <row r="54" spans="1:6">
      <c r="A54" s="6">
        <v>22</v>
      </c>
      <c r="B54" s="15">
        <v>41296</v>
      </c>
      <c r="C54" s="8">
        <v>131</v>
      </c>
      <c r="D54" s="16"/>
      <c r="E54" s="17">
        <v>45.866666666666667</v>
      </c>
      <c r="F54" s="8">
        <v>46.7</v>
      </c>
    </row>
    <row r="55" spans="1:6">
      <c r="A55" s="6">
        <v>23</v>
      </c>
      <c r="B55" s="15">
        <v>41297</v>
      </c>
      <c r="C55" s="8">
        <v>130</v>
      </c>
      <c r="D55" s="16"/>
      <c r="E55" s="17">
        <v>46.224999999999994</v>
      </c>
      <c r="F55" s="8">
        <v>46.6</v>
      </c>
    </row>
    <row r="56" spans="1:6">
      <c r="A56" s="6">
        <v>24</v>
      </c>
      <c r="B56" s="15">
        <v>41298</v>
      </c>
      <c r="C56" s="8">
        <v>131</v>
      </c>
      <c r="D56" s="16">
        <v>245.8095238095238</v>
      </c>
      <c r="E56" s="17">
        <v>46.804166666666667</v>
      </c>
      <c r="F56" s="8">
        <v>47.3</v>
      </c>
    </row>
    <row r="57" spans="1:6">
      <c r="A57" s="6">
        <v>25</v>
      </c>
      <c r="B57" s="15">
        <v>41299</v>
      </c>
      <c r="C57" s="8">
        <v>135</v>
      </c>
      <c r="D57" s="16">
        <v>250.375</v>
      </c>
      <c r="E57" s="17">
        <v>47.770833333333343</v>
      </c>
      <c r="F57" s="8">
        <v>48.4</v>
      </c>
    </row>
    <row r="58" spans="1:6">
      <c r="A58" s="6">
        <v>26</v>
      </c>
      <c r="B58" s="15">
        <v>41300</v>
      </c>
      <c r="C58" s="8">
        <v>138</v>
      </c>
      <c r="D58" s="16">
        <v>302.53125</v>
      </c>
      <c r="E58" s="17">
        <v>48.79583333333332</v>
      </c>
      <c r="F58" s="8">
        <v>49.5</v>
      </c>
    </row>
    <row r="59" spans="1:6">
      <c r="A59" s="6">
        <v>27</v>
      </c>
      <c r="B59" s="15">
        <v>41301</v>
      </c>
      <c r="C59" s="8">
        <v>138</v>
      </c>
      <c r="D59" s="16">
        <v>421.6875</v>
      </c>
      <c r="E59" s="17">
        <v>48.999999999999993</v>
      </c>
      <c r="F59" s="8">
        <v>49.4</v>
      </c>
    </row>
    <row r="60" spans="1:6">
      <c r="A60" s="6">
        <v>28</v>
      </c>
      <c r="B60" s="15">
        <v>41302</v>
      </c>
      <c r="C60" s="8">
        <v>140</v>
      </c>
      <c r="D60" s="16">
        <v>387.92708333333331</v>
      </c>
      <c r="E60" s="17">
        <v>49</v>
      </c>
      <c r="F60" s="8">
        <v>49.3</v>
      </c>
    </row>
    <row r="61" spans="1:6">
      <c r="A61" s="6">
        <v>29</v>
      </c>
      <c r="B61" s="15">
        <v>41303</v>
      </c>
      <c r="C61" s="8">
        <v>141</v>
      </c>
      <c r="D61" s="16">
        <v>291.16666666666669</v>
      </c>
      <c r="E61" s="17">
        <v>48.962499999999999</v>
      </c>
      <c r="F61" s="8">
        <v>49.6</v>
      </c>
    </row>
    <row r="62" spans="1:6">
      <c r="A62" s="6">
        <v>30</v>
      </c>
      <c r="B62" s="15">
        <v>41304</v>
      </c>
      <c r="C62" s="8">
        <v>143</v>
      </c>
      <c r="D62" s="16">
        <v>259.39583333333331</v>
      </c>
      <c r="E62" s="17">
        <v>49.054166666666674</v>
      </c>
      <c r="F62" s="8">
        <v>49.5</v>
      </c>
    </row>
    <row r="63" spans="1:6">
      <c r="A63" s="6">
        <v>31</v>
      </c>
      <c r="B63" s="15">
        <v>41305</v>
      </c>
      <c r="C63" s="8">
        <v>143</v>
      </c>
      <c r="D63" s="16">
        <v>243.35416666666666</v>
      </c>
      <c r="E63" s="17">
        <v>49.516666666666673</v>
      </c>
      <c r="F63" s="8">
        <v>50</v>
      </c>
    </row>
    <row r="64" spans="1:6">
      <c r="A64" s="6">
        <v>32</v>
      </c>
      <c r="B64" s="15">
        <v>41306</v>
      </c>
      <c r="C64" s="8">
        <v>144</v>
      </c>
      <c r="D64" s="16">
        <v>256.32291666666669</v>
      </c>
      <c r="E64" s="17">
        <v>50.062500000000007</v>
      </c>
      <c r="F64" s="8">
        <v>50.7</v>
      </c>
    </row>
    <row r="65" spans="1:47">
      <c r="A65" s="6">
        <v>33</v>
      </c>
      <c r="B65" s="15">
        <v>41307</v>
      </c>
      <c r="C65" s="8">
        <v>146</v>
      </c>
      <c r="D65" s="16">
        <v>300.35416666666669</v>
      </c>
      <c r="E65" s="17">
        <v>50.412499999999994</v>
      </c>
      <c r="F65" s="8">
        <v>50.8</v>
      </c>
    </row>
    <row r="66" spans="1:47">
      <c r="A66" s="6">
        <v>34</v>
      </c>
      <c r="B66" s="15">
        <v>41308</v>
      </c>
      <c r="C66" s="8">
        <v>150</v>
      </c>
      <c r="D66" s="16">
        <v>330.04166666666669</v>
      </c>
      <c r="E66" s="17">
        <v>50.800000000000011</v>
      </c>
      <c r="F66" s="8">
        <v>51.5</v>
      </c>
    </row>
    <row r="67" spans="1:47">
      <c r="A67" s="6">
        <v>35</v>
      </c>
      <c r="B67" s="15">
        <v>41309</v>
      </c>
      <c r="C67" s="8">
        <v>151</v>
      </c>
      <c r="D67" s="16">
        <v>261.1875</v>
      </c>
      <c r="E67" s="17">
        <v>51.26250000000001</v>
      </c>
      <c r="F67" s="8">
        <v>52</v>
      </c>
    </row>
    <row r="68" spans="1:47">
      <c r="A68" s="6">
        <v>36</v>
      </c>
      <c r="B68" s="15">
        <v>41310</v>
      </c>
      <c r="C68" s="8">
        <v>187</v>
      </c>
      <c r="D68" s="16">
        <v>326.78125</v>
      </c>
      <c r="E68" s="17">
        <v>51.524999999999999</v>
      </c>
      <c r="F68" s="8">
        <v>51.9</v>
      </c>
    </row>
    <row r="69" spans="1:47">
      <c r="A69" s="6">
        <v>37</v>
      </c>
      <c r="B69" s="15">
        <v>41311</v>
      </c>
      <c r="C69" s="8">
        <v>245</v>
      </c>
      <c r="D69" s="16">
        <v>447.89583333333331</v>
      </c>
      <c r="E69" s="17">
        <v>51.258333333333333</v>
      </c>
      <c r="F69" s="8">
        <v>51.7</v>
      </c>
    </row>
    <row r="70" spans="1:47">
      <c r="A70" s="6">
        <v>38</v>
      </c>
      <c r="B70" s="15">
        <v>41312</v>
      </c>
      <c r="C70" s="8">
        <v>228</v>
      </c>
      <c r="D70" s="22">
        <v>481.67708333333331</v>
      </c>
      <c r="E70" s="17">
        <v>51.61249999999999</v>
      </c>
      <c r="F70" s="8">
        <v>52.4</v>
      </c>
    </row>
    <row r="71" spans="1:47">
      <c r="A71" s="6">
        <v>39</v>
      </c>
      <c r="B71" s="15">
        <v>41313</v>
      </c>
      <c r="C71" s="8">
        <v>186</v>
      </c>
      <c r="D71" s="16">
        <v>427.41666666666669</v>
      </c>
      <c r="E71" s="17">
        <v>51.608333333333327</v>
      </c>
      <c r="F71" s="8">
        <v>52</v>
      </c>
      <c r="AU71" s="23"/>
    </row>
    <row r="72" spans="1:47">
      <c r="A72" s="6">
        <v>40</v>
      </c>
      <c r="B72" s="15">
        <v>41314</v>
      </c>
      <c r="C72" s="8">
        <v>190</v>
      </c>
      <c r="D72" s="16">
        <v>423.58333333333331</v>
      </c>
      <c r="E72" s="17">
        <v>50.916666666666664</v>
      </c>
      <c r="F72" s="8">
        <v>51.5</v>
      </c>
    </row>
    <row r="73" spans="1:47">
      <c r="A73" s="6">
        <v>41</v>
      </c>
      <c r="B73" s="15">
        <v>41315</v>
      </c>
      <c r="C73" s="8">
        <v>204</v>
      </c>
      <c r="D73" s="16">
        <v>415.4375</v>
      </c>
      <c r="E73" s="17">
        <v>50.854166666666664</v>
      </c>
      <c r="F73" s="8">
        <v>51.6</v>
      </c>
    </row>
    <row r="74" spans="1:47">
      <c r="A74" s="6">
        <v>42</v>
      </c>
      <c r="B74" s="15">
        <v>41316</v>
      </c>
      <c r="C74" s="8">
        <v>217</v>
      </c>
      <c r="D74" s="16">
        <v>408.45833333333331</v>
      </c>
      <c r="E74" s="17">
        <v>50.774999999999999</v>
      </c>
      <c r="F74" s="8">
        <v>51.4</v>
      </c>
    </row>
    <row r="75" spans="1:47">
      <c r="A75" s="6">
        <v>43</v>
      </c>
      <c r="B75" s="15">
        <v>41317</v>
      </c>
      <c r="C75" s="8">
        <v>266</v>
      </c>
      <c r="D75" s="16">
        <v>400.91666666666669</v>
      </c>
      <c r="E75" s="17">
        <v>50.962499999999999</v>
      </c>
      <c r="F75" s="8">
        <v>51.6</v>
      </c>
    </row>
    <row r="76" spans="1:47">
      <c r="A76" s="6">
        <v>44</v>
      </c>
      <c r="B76" s="15">
        <v>41318</v>
      </c>
      <c r="C76" s="8">
        <v>359</v>
      </c>
      <c r="D76" s="16">
        <v>440.09375</v>
      </c>
      <c r="E76" s="17">
        <v>51.041666666666679</v>
      </c>
      <c r="F76" s="8">
        <v>51.7</v>
      </c>
    </row>
    <row r="77" spans="1:47">
      <c r="A77" s="6">
        <v>45</v>
      </c>
      <c r="B77" s="18">
        <v>41319</v>
      </c>
      <c r="C77" s="19">
        <v>412</v>
      </c>
      <c r="D77" s="20">
        <v>426.34375</v>
      </c>
      <c r="E77" s="21">
        <v>51.395833333333321</v>
      </c>
      <c r="F77" s="19">
        <v>51.9</v>
      </c>
      <c r="H77" s="2">
        <v>24</v>
      </c>
      <c r="I77" s="2">
        <v>0.05</v>
      </c>
      <c r="J77" s="2">
        <v>5.7</v>
      </c>
      <c r="K77" s="2">
        <v>1.4</v>
      </c>
      <c r="L77" s="1">
        <v>2.9000000000000001E-2</v>
      </c>
      <c r="M77" s="2">
        <v>0.15</v>
      </c>
      <c r="N77" s="2">
        <v>0.5</v>
      </c>
      <c r="O77" s="2">
        <v>4.5</v>
      </c>
      <c r="P77" s="2">
        <v>4.3</v>
      </c>
      <c r="Q77" s="2">
        <v>17</v>
      </c>
      <c r="R77" s="2">
        <v>11</v>
      </c>
      <c r="S77" s="2">
        <v>1600</v>
      </c>
      <c r="T77" s="2">
        <v>34</v>
      </c>
      <c r="U77" s="2">
        <v>19</v>
      </c>
      <c r="V77" s="3">
        <f>T77*2.497+U77*4.116</f>
        <v>163.10199999999998</v>
      </c>
      <c r="W77" s="2">
        <v>3.1</v>
      </c>
      <c r="X77" s="2">
        <v>83</v>
      </c>
      <c r="Y77" s="2">
        <v>94</v>
      </c>
      <c r="Z77" s="2">
        <v>110</v>
      </c>
      <c r="AA77" s="1">
        <v>4.9989999999999997</v>
      </c>
      <c r="AB77" s="1">
        <v>4.9989999999999997</v>
      </c>
      <c r="AC77" s="2">
        <v>81</v>
      </c>
      <c r="AD77" s="2">
        <v>86</v>
      </c>
      <c r="AE77" s="2">
        <v>2</v>
      </c>
      <c r="AF77" s="2">
        <v>380</v>
      </c>
      <c r="AG77" s="2">
        <v>2</v>
      </c>
      <c r="AH77" s="2">
        <v>2.8</v>
      </c>
      <c r="AI77" s="2">
        <v>0.5</v>
      </c>
      <c r="AJ77" s="1">
        <v>0.19900000000000001</v>
      </c>
      <c r="AK77" s="2">
        <v>2</v>
      </c>
      <c r="AL77" s="2">
        <v>2.8</v>
      </c>
      <c r="AM77" s="2">
        <v>0.8</v>
      </c>
      <c r="AN77" s="1">
        <v>19.998999999999999</v>
      </c>
      <c r="AO77" s="1"/>
      <c r="AP77" s="8">
        <v>7.9</v>
      </c>
      <c r="AQ77" s="8">
        <v>606</v>
      </c>
      <c r="AR77" s="8">
        <v>20.3</v>
      </c>
      <c r="AS77" s="8">
        <v>12</v>
      </c>
      <c r="AT77" s="8">
        <v>10.4</v>
      </c>
      <c r="AU77" s="8">
        <f>CONVERT(AT77, "C", "F")</f>
        <v>50.72</v>
      </c>
    </row>
    <row r="78" spans="1:47">
      <c r="A78" s="6">
        <v>46</v>
      </c>
      <c r="B78" s="15">
        <v>41320</v>
      </c>
      <c r="C78" s="8">
        <v>407</v>
      </c>
      <c r="D78" s="16">
        <v>457.5</v>
      </c>
      <c r="E78" s="17">
        <v>51.983333333333341</v>
      </c>
      <c r="F78" s="8">
        <v>52.7</v>
      </c>
    </row>
    <row r="79" spans="1:47">
      <c r="A79" s="6">
        <v>47</v>
      </c>
      <c r="B79" s="15">
        <v>41321</v>
      </c>
      <c r="C79" s="8">
        <v>393</v>
      </c>
      <c r="D79" s="16">
        <v>426.02083333333331</v>
      </c>
      <c r="E79" s="17">
        <v>52.333333333333343</v>
      </c>
      <c r="F79" s="8">
        <v>52.9</v>
      </c>
    </row>
    <row r="80" spans="1:47">
      <c r="A80" s="6">
        <v>48</v>
      </c>
      <c r="B80" s="15">
        <v>41322</v>
      </c>
      <c r="C80" s="8">
        <v>437</v>
      </c>
      <c r="D80" s="16">
        <v>457.80208333333331</v>
      </c>
      <c r="E80" s="17">
        <v>52.824999999999996</v>
      </c>
      <c r="F80" s="8">
        <v>53.6</v>
      </c>
    </row>
    <row r="81" spans="1:6">
      <c r="A81" s="6">
        <v>49</v>
      </c>
      <c r="B81" s="15">
        <v>41323</v>
      </c>
      <c r="C81" s="8">
        <v>509</v>
      </c>
      <c r="D81" s="16">
        <v>423.27083333333331</v>
      </c>
      <c r="E81" s="17">
        <v>53.300000000000004</v>
      </c>
      <c r="F81" s="8">
        <v>54.3</v>
      </c>
    </row>
    <row r="82" spans="1:6">
      <c r="A82" s="6">
        <v>50</v>
      </c>
      <c r="B82" s="15">
        <v>41324</v>
      </c>
      <c r="C82" s="8">
        <v>560</v>
      </c>
      <c r="D82" s="16">
        <v>420.1875</v>
      </c>
      <c r="E82" s="17">
        <v>53.012499999999996</v>
      </c>
      <c r="F82" s="8">
        <v>53.4</v>
      </c>
    </row>
    <row r="83" spans="1:6">
      <c r="A83" s="6">
        <v>51</v>
      </c>
      <c r="B83" s="15">
        <v>41325</v>
      </c>
      <c r="C83" s="8">
        <v>588</v>
      </c>
      <c r="D83" s="16">
        <v>405.76041666666669</v>
      </c>
      <c r="E83" s="17">
        <v>51.854166666666657</v>
      </c>
      <c r="F83" s="8">
        <v>52.7</v>
      </c>
    </row>
    <row r="84" spans="1:6">
      <c r="A84" s="6">
        <v>52</v>
      </c>
      <c r="B84" s="15">
        <v>41326</v>
      </c>
      <c r="D84" s="16">
        <v>386.76041666666669</v>
      </c>
      <c r="E84" s="17">
        <v>52.0625</v>
      </c>
      <c r="F84" s="8">
        <v>52.9</v>
      </c>
    </row>
    <row r="85" spans="1:6">
      <c r="A85" s="6">
        <v>53</v>
      </c>
      <c r="B85" s="15">
        <v>41327</v>
      </c>
      <c r="C85" s="8">
        <v>595</v>
      </c>
      <c r="D85" s="16">
        <v>384.86458333333331</v>
      </c>
      <c r="E85" s="17">
        <v>51.995833333333337</v>
      </c>
      <c r="F85" s="8">
        <v>52.7</v>
      </c>
    </row>
    <row r="86" spans="1:6">
      <c r="A86" s="6">
        <v>54</v>
      </c>
      <c r="B86" s="15">
        <v>41328</v>
      </c>
      <c r="C86" s="8">
        <v>590</v>
      </c>
      <c r="D86" s="16">
        <v>403.15625</v>
      </c>
      <c r="E86" s="17">
        <v>52.204166666666659</v>
      </c>
      <c r="F86" s="8">
        <v>53</v>
      </c>
    </row>
    <row r="87" spans="1:6">
      <c r="A87" s="6">
        <v>55</v>
      </c>
      <c r="B87" s="15">
        <v>41329</v>
      </c>
      <c r="C87" s="8">
        <v>578</v>
      </c>
      <c r="D87" s="16">
        <v>414.21875</v>
      </c>
      <c r="E87" s="17">
        <v>51.716666666666661</v>
      </c>
      <c r="F87" s="8">
        <v>52.6</v>
      </c>
    </row>
    <row r="88" spans="1:6">
      <c r="A88" s="6">
        <v>56</v>
      </c>
      <c r="B88" s="15">
        <v>41330</v>
      </c>
      <c r="C88" s="8">
        <v>543</v>
      </c>
      <c r="D88" s="16">
        <v>395.08333333333331</v>
      </c>
      <c r="E88" s="17">
        <v>52.024999999999999</v>
      </c>
      <c r="F88" s="8">
        <v>53</v>
      </c>
    </row>
    <row r="89" spans="1:6">
      <c r="A89" s="6">
        <v>57</v>
      </c>
      <c r="B89" s="15">
        <v>41331</v>
      </c>
      <c r="C89" s="8">
        <v>507</v>
      </c>
      <c r="D89" s="16">
        <v>387.10416666666669</v>
      </c>
      <c r="E89" s="17">
        <v>51.966666666666661</v>
      </c>
      <c r="F89" s="8">
        <v>52.8</v>
      </c>
    </row>
    <row r="90" spans="1:6">
      <c r="A90" s="6">
        <v>58</v>
      </c>
      <c r="B90" s="15">
        <v>41332</v>
      </c>
      <c r="C90" s="8">
        <v>462</v>
      </c>
      <c r="D90" s="16">
        <v>377.16666666666669</v>
      </c>
      <c r="E90" s="17">
        <v>52.449999999999996</v>
      </c>
      <c r="F90" s="8">
        <v>53.4</v>
      </c>
    </row>
    <row r="91" spans="1:6">
      <c r="A91" s="6">
        <v>59</v>
      </c>
      <c r="B91" s="15">
        <v>41333</v>
      </c>
      <c r="C91" s="8">
        <v>429</v>
      </c>
      <c r="D91" s="16">
        <v>373.92708333333331</v>
      </c>
      <c r="E91" s="17">
        <v>53.150000000000006</v>
      </c>
      <c r="F91" s="8">
        <v>54.3</v>
      </c>
    </row>
    <row r="92" spans="1:6">
      <c r="A92" s="6">
        <v>60</v>
      </c>
      <c r="B92" s="15">
        <v>41334</v>
      </c>
      <c r="C92" s="8">
        <v>428</v>
      </c>
      <c r="D92" s="16">
        <v>369.125</v>
      </c>
      <c r="E92" s="17">
        <v>54.279166666666676</v>
      </c>
      <c r="F92" s="8">
        <v>55.5</v>
      </c>
    </row>
    <row r="93" spans="1:6">
      <c r="A93" s="6">
        <v>61</v>
      </c>
      <c r="B93" s="15">
        <v>41335</v>
      </c>
      <c r="C93" s="8">
        <v>445</v>
      </c>
      <c r="D93" s="16">
        <v>363.53125</v>
      </c>
      <c r="E93" s="17">
        <v>55.29583333333332</v>
      </c>
      <c r="F93" s="8">
        <v>56.3</v>
      </c>
    </row>
    <row r="94" spans="1:6">
      <c r="A94" s="6">
        <v>62</v>
      </c>
      <c r="B94" s="15">
        <v>41336</v>
      </c>
      <c r="C94" s="8">
        <v>426</v>
      </c>
      <c r="D94" s="22">
        <v>355.39583333333331</v>
      </c>
      <c r="E94" s="17">
        <v>56.325000000000017</v>
      </c>
      <c r="F94" s="8">
        <v>56.9</v>
      </c>
    </row>
    <row r="95" spans="1:6">
      <c r="A95" s="6">
        <v>63</v>
      </c>
      <c r="B95" s="15">
        <v>41337</v>
      </c>
      <c r="C95" s="8">
        <v>412</v>
      </c>
      <c r="D95" s="16">
        <v>393.20833333333331</v>
      </c>
      <c r="E95" s="17">
        <v>56.691666666666663</v>
      </c>
      <c r="F95" s="8">
        <v>57.8</v>
      </c>
    </row>
    <row r="96" spans="1:6">
      <c r="A96" s="6">
        <v>64</v>
      </c>
      <c r="B96" s="15">
        <v>41338</v>
      </c>
      <c r="C96" s="8">
        <v>384</v>
      </c>
      <c r="D96" s="16">
        <v>380.78125</v>
      </c>
      <c r="E96" s="17">
        <v>57.308333333333337</v>
      </c>
      <c r="F96" s="8">
        <v>58.5</v>
      </c>
    </row>
    <row r="97" spans="1:47">
      <c r="A97" s="6">
        <v>65</v>
      </c>
      <c r="B97" s="15">
        <v>41339</v>
      </c>
      <c r="C97" s="8">
        <v>327</v>
      </c>
      <c r="D97" s="16">
        <v>423.54166666666669</v>
      </c>
      <c r="E97" s="17">
        <v>57.087499999999984</v>
      </c>
      <c r="F97" s="8">
        <v>57.4</v>
      </c>
    </row>
    <row r="98" spans="1:47">
      <c r="A98" s="6">
        <v>66</v>
      </c>
      <c r="B98" s="15">
        <v>41340</v>
      </c>
      <c r="C98" s="8">
        <v>266</v>
      </c>
      <c r="D98" s="16">
        <v>388.90625</v>
      </c>
      <c r="E98" s="17">
        <v>56.812499999999993</v>
      </c>
      <c r="F98" s="8">
        <v>57.4</v>
      </c>
    </row>
    <row r="99" spans="1:47">
      <c r="A99" s="6">
        <v>67</v>
      </c>
      <c r="B99" s="15">
        <v>41341</v>
      </c>
      <c r="C99" s="8">
        <v>232</v>
      </c>
      <c r="D99" s="16">
        <v>371.95833333333331</v>
      </c>
      <c r="E99" s="17">
        <v>56.974999999999994</v>
      </c>
      <c r="F99" s="8">
        <v>57.9</v>
      </c>
      <c r="AU99" s="23"/>
    </row>
    <row r="100" spans="1:47">
      <c r="A100" s="6">
        <v>68</v>
      </c>
      <c r="B100" s="15">
        <v>41342</v>
      </c>
      <c r="C100" s="8">
        <v>207</v>
      </c>
      <c r="D100" s="16">
        <v>366.84375</v>
      </c>
      <c r="E100" s="17">
        <v>57.241666666666681</v>
      </c>
      <c r="F100" s="8">
        <v>57.9</v>
      </c>
    </row>
    <row r="101" spans="1:47">
      <c r="A101" s="6">
        <v>69</v>
      </c>
      <c r="B101" s="15">
        <v>41343</v>
      </c>
      <c r="C101" s="8">
        <v>199</v>
      </c>
      <c r="D101" s="16">
        <v>375.96875</v>
      </c>
      <c r="E101" s="17">
        <v>57.526086956521738</v>
      </c>
      <c r="F101" s="8">
        <v>58.4</v>
      </c>
    </row>
    <row r="102" spans="1:47">
      <c r="A102" s="6">
        <v>70</v>
      </c>
      <c r="B102" s="15">
        <v>41344</v>
      </c>
      <c r="C102" s="8">
        <v>221</v>
      </c>
      <c r="D102" s="16">
        <v>388.64583333333331</v>
      </c>
      <c r="E102" s="17">
        <v>58.058333333333316</v>
      </c>
      <c r="F102" s="8">
        <v>59.3</v>
      </c>
    </row>
    <row r="103" spans="1:47">
      <c r="A103" s="6">
        <v>71</v>
      </c>
      <c r="B103" s="15">
        <v>41345</v>
      </c>
      <c r="C103" s="8">
        <v>214</v>
      </c>
      <c r="D103" s="16">
        <v>417.42708333333331</v>
      </c>
      <c r="E103" s="17">
        <v>59.291666666666664</v>
      </c>
      <c r="F103" s="8">
        <v>60.3</v>
      </c>
    </row>
    <row r="104" spans="1:47">
      <c r="A104" s="6">
        <v>72</v>
      </c>
      <c r="B104" s="15">
        <v>41346</v>
      </c>
      <c r="C104" s="8">
        <v>203</v>
      </c>
      <c r="D104" s="16">
        <v>372.15625</v>
      </c>
      <c r="E104" s="17">
        <v>60.150000000000013</v>
      </c>
      <c r="F104" s="8">
        <v>61.5</v>
      </c>
    </row>
    <row r="105" spans="1:47">
      <c r="A105" s="6">
        <v>73</v>
      </c>
      <c r="B105" s="18">
        <v>41347</v>
      </c>
      <c r="C105" s="19">
        <v>202</v>
      </c>
      <c r="D105" s="20">
        <v>398.53125</v>
      </c>
      <c r="E105" s="21">
        <v>61.366666666666667</v>
      </c>
      <c r="F105" s="19">
        <v>62.3</v>
      </c>
      <c r="H105" s="2">
        <v>10</v>
      </c>
      <c r="I105" s="2">
        <v>0.12</v>
      </c>
      <c r="J105" s="2">
        <v>5.2</v>
      </c>
      <c r="K105" s="2">
        <v>0.98</v>
      </c>
      <c r="L105" s="1">
        <v>2.9000000000000001E-2</v>
      </c>
      <c r="M105" s="2">
        <v>0.1</v>
      </c>
      <c r="N105" s="2">
        <v>0.3</v>
      </c>
      <c r="O105" s="2">
        <v>4.2</v>
      </c>
      <c r="P105" s="2">
        <v>4.3</v>
      </c>
      <c r="Q105" s="2">
        <v>13</v>
      </c>
      <c r="R105" s="2">
        <v>7.8</v>
      </c>
      <c r="S105" s="2">
        <v>170</v>
      </c>
      <c r="T105" s="2">
        <v>30</v>
      </c>
      <c r="U105" s="2">
        <v>16</v>
      </c>
      <c r="V105" s="3">
        <f>T105*2.497+U105*4.116</f>
        <v>140.76599999999999</v>
      </c>
      <c r="W105" s="2">
        <v>2.8</v>
      </c>
      <c r="X105" s="2">
        <v>67</v>
      </c>
      <c r="Y105" s="2">
        <v>86</v>
      </c>
      <c r="Z105" s="2">
        <v>110</v>
      </c>
      <c r="AA105" s="1">
        <v>4.9989999999999997</v>
      </c>
      <c r="AB105" s="1">
        <v>4.9989999999999997</v>
      </c>
      <c r="AC105" s="2">
        <v>62</v>
      </c>
      <c r="AD105" s="2">
        <v>79</v>
      </c>
      <c r="AE105" s="34">
        <v>1.9</v>
      </c>
      <c r="AF105" s="2">
        <v>350</v>
      </c>
      <c r="AG105" s="2">
        <v>1.2</v>
      </c>
      <c r="AH105" s="2">
        <v>2.2000000000000002</v>
      </c>
      <c r="AI105" s="2">
        <v>0.36</v>
      </c>
      <c r="AJ105" s="1">
        <v>0.19900000000000001</v>
      </c>
      <c r="AK105" s="2">
        <v>3.1</v>
      </c>
      <c r="AL105" s="2">
        <v>2.2999999999999998</v>
      </c>
      <c r="AM105" s="2">
        <v>1.1000000000000001</v>
      </c>
      <c r="AN105" s="1">
        <v>19.998999999999999</v>
      </c>
      <c r="AO105" s="2"/>
      <c r="AP105" s="8">
        <v>8.4</v>
      </c>
      <c r="AQ105" s="8">
        <v>552</v>
      </c>
      <c r="AR105" s="8">
        <v>10.7</v>
      </c>
      <c r="AS105" s="8">
        <v>12</v>
      </c>
      <c r="AT105" s="8">
        <v>16.7</v>
      </c>
      <c r="AU105" s="8">
        <f>CONVERT(AT105, "C", "F")</f>
        <v>62.06</v>
      </c>
    </row>
    <row r="106" spans="1:47">
      <c r="A106" s="6">
        <v>74</v>
      </c>
      <c r="B106" s="15">
        <v>41348</v>
      </c>
      <c r="C106" s="8">
        <v>208</v>
      </c>
      <c r="D106" s="16">
        <v>387.14583333333331</v>
      </c>
      <c r="E106" s="17">
        <v>61.80833333333333</v>
      </c>
      <c r="F106" s="8">
        <v>62.6</v>
      </c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3">
        <f t="shared" ref="V106:V169" si="1">T106*2.497+U106*4.116</f>
        <v>0</v>
      </c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</row>
    <row r="107" spans="1:47">
      <c r="A107" s="6">
        <v>75</v>
      </c>
      <c r="B107" s="15">
        <v>41349</v>
      </c>
      <c r="C107" s="8">
        <v>214</v>
      </c>
      <c r="D107" s="16">
        <v>422.70833333333331</v>
      </c>
      <c r="E107" s="17">
        <v>62.237500000000011</v>
      </c>
      <c r="F107" s="8">
        <v>63</v>
      </c>
      <c r="V107" s="3">
        <f t="shared" si="1"/>
        <v>0</v>
      </c>
    </row>
    <row r="108" spans="1:47">
      <c r="A108" s="6">
        <v>76</v>
      </c>
      <c r="B108" s="15">
        <v>41350</v>
      </c>
      <c r="C108" s="8">
        <v>211</v>
      </c>
      <c r="D108" s="16">
        <v>399.375</v>
      </c>
      <c r="E108" s="17">
        <v>62.23333333333332</v>
      </c>
      <c r="F108" s="8">
        <v>62.8</v>
      </c>
      <c r="V108" s="3">
        <f t="shared" si="1"/>
        <v>0</v>
      </c>
    </row>
    <row r="109" spans="1:47">
      <c r="A109" s="6">
        <v>77</v>
      </c>
      <c r="B109" s="15">
        <v>41351</v>
      </c>
      <c r="C109" s="8">
        <v>182</v>
      </c>
      <c r="D109" s="16">
        <v>376</v>
      </c>
      <c r="E109" s="17">
        <v>62.108333333333341</v>
      </c>
      <c r="F109" s="8">
        <v>62.5</v>
      </c>
      <c r="V109" s="3">
        <f t="shared" si="1"/>
        <v>0</v>
      </c>
    </row>
    <row r="110" spans="1:47">
      <c r="A110" s="6">
        <v>78</v>
      </c>
      <c r="B110" s="15">
        <v>41352</v>
      </c>
      <c r="C110" s="8">
        <v>157</v>
      </c>
      <c r="D110" s="16">
        <v>400.63541666666669</v>
      </c>
      <c r="E110" s="17">
        <v>62.712500000000006</v>
      </c>
      <c r="F110" s="8">
        <v>64.099999999999994</v>
      </c>
      <c r="V110" s="3">
        <f t="shared" si="1"/>
        <v>0</v>
      </c>
    </row>
    <row r="111" spans="1:47">
      <c r="A111" s="6">
        <v>79</v>
      </c>
      <c r="B111" s="15">
        <v>41353</v>
      </c>
      <c r="C111" s="8">
        <v>133</v>
      </c>
      <c r="D111" s="16">
        <v>409.375</v>
      </c>
      <c r="E111" s="17">
        <v>63.129166666666663</v>
      </c>
      <c r="F111" s="8">
        <v>63.9</v>
      </c>
      <c r="V111" s="3">
        <f t="shared" si="1"/>
        <v>0</v>
      </c>
    </row>
    <row r="112" spans="1:47">
      <c r="A112" s="6">
        <v>80</v>
      </c>
      <c r="B112" s="15">
        <v>41354</v>
      </c>
      <c r="C112" s="8">
        <v>125</v>
      </c>
      <c r="D112" s="16">
        <v>437.13541666666669</v>
      </c>
      <c r="E112" s="17">
        <v>62.550000000000004</v>
      </c>
      <c r="F112" s="8">
        <v>63.2</v>
      </c>
      <c r="V112" s="3">
        <f t="shared" si="1"/>
        <v>0</v>
      </c>
    </row>
    <row r="113" spans="1:47">
      <c r="A113" s="6">
        <v>81</v>
      </c>
      <c r="B113" s="15">
        <v>41355</v>
      </c>
      <c r="C113" s="8">
        <v>131</v>
      </c>
      <c r="D113" s="16">
        <v>462.94791666666669</v>
      </c>
      <c r="E113" s="17">
        <v>61.033333333333331</v>
      </c>
      <c r="F113" s="8">
        <v>62.3</v>
      </c>
      <c r="V113" s="3">
        <f t="shared" si="1"/>
        <v>0</v>
      </c>
    </row>
    <row r="114" spans="1:47">
      <c r="A114" s="6">
        <v>82</v>
      </c>
      <c r="B114" s="15">
        <v>41356</v>
      </c>
      <c r="C114" s="8">
        <v>133</v>
      </c>
      <c r="D114" s="16">
        <v>466.19791666666669</v>
      </c>
      <c r="E114" s="17">
        <v>60.058333333333316</v>
      </c>
      <c r="F114" s="8">
        <v>60.6</v>
      </c>
      <c r="V114" s="3">
        <f t="shared" si="1"/>
        <v>0</v>
      </c>
    </row>
    <row r="115" spans="1:47">
      <c r="A115" s="6">
        <v>83</v>
      </c>
      <c r="B115" s="15">
        <v>41357</v>
      </c>
      <c r="C115" s="8">
        <v>158</v>
      </c>
      <c r="D115" s="16">
        <v>450.86458333333331</v>
      </c>
      <c r="E115" s="17">
        <v>60.666666666666664</v>
      </c>
      <c r="F115" s="8">
        <v>61.9</v>
      </c>
      <c r="V115" s="3">
        <f t="shared" si="1"/>
        <v>0</v>
      </c>
    </row>
    <row r="116" spans="1:47">
      <c r="A116" s="6">
        <v>84</v>
      </c>
      <c r="B116" s="15">
        <v>41358</v>
      </c>
      <c r="C116" s="8">
        <v>176</v>
      </c>
      <c r="D116" s="16">
        <v>418.4375</v>
      </c>
      <c r="E116" s="17">
        <v>61.595833333333331</v>
      </c>
      <c r="F116" s="8">
        <v>62.7</v>
      </c>
      <c r="V116" s="3">
        <f t="shared" si="1"/>
        <v>0</v>
      </c>
    </row>
    <row r="117" spans="1:47">
      <c r="A117" s="6">
        <v>85</v>
      </c>
      <c r="B117" s="15">
        <v>41359</v>
      </c>
      <c r="C117" s="8">
        <v>179</v>
      </c>
      <c r="D117" s="16">
        <v>356.61458333333331</v>
      </c>
      <c r="E117" s="17">
        <v>61.962500000000006</v>
      </c>
      <c r="F117" s="8">
        <v>63</v>
      </c>
      <c r="V117" s="3">
        <f t="shared" si="1"/>
        <v>0</v>
      </c>
    </row>
    <row r="118" spans="1:47">
      <c r="A118" s="6">
        <v>86</v>
      </c>
      <c r="B118" s="15">
        <v>41360</v>
      </c>
      <c r="C118" s="8">
        <v>177</v>
      </c>
      <c r="D118" s="16">
        <v>328.55208333333331</v>
      </c>
      <c r="E118" s="17">
        <v>62.45416666666668</v>
      </c>
      <c r="F118" s="8">
        <v>63.4</v>
      </c>
      <c r="V118" s="3">
        <f t="shared" si="1"/>
        <v>0</v>
      </c>
    </row>
    <row r="119" spans="1:47">
      <c r="A119" s="6">
        <v>87</v>
      </c>
      <c r="B119" s="15">
        <v>41361</v>
      </c>
      <c r="C119" s="8">
        <v>164</v>
      </c>
      <c r="D119" s="16">
        <v>270.40625</v>
      </c>
      <c r="E119" s="17">
        <v>63.27916666666669</v>
      </c>
      <c r="F119" s="8">
        <v>64.5</v>
      </c>
      <c r="V119" s="3">
        <f t="shared" si="1"/>
        <v>0</v>
      </c>
    </row>
    <row r="120" spans="1:47">
      <c r="A120" s="6">
        <v>88</v>
      </c>
      <c r="B120" s="15">
        <v>41362</v>
      </c>
      <c r="C120" s="8">
        <v>144</v>
      </c>
      <c r="D120" s="16">
        <v>264.77083333333331</v>
      </c>
      <c r="E120" s="17">
        <v>64.266666666666666</v>
      </c>
      <c r="F120" s="8">
        <v>65.3</v>
      </c>
      <c r="V120" s="3">
        <f t="shared" si="1"/>
        <v>0</v>
      </c>
    </row>
    <row r="121" spans="1:47">
      <c r="A121" s="6">
        <v>89</v>
      </c>
      <c r="B121" s="15">
        <v>41363</v>
      </c>
      <c r="C121" s="8">
        <v>151</v>
      </c>
      <c r="D121" s="16">
        <v>206.08333333333334</v>
      </c>
      <c r="E121" s="17">
        <v>65.416666666666657</v>
      </c>
      <c r="F121" s="8">
        <v>67.5</v>
      </c>
      <c r="V121" s="3">
        <f t="shared" si="1"/>
        <v>0</v>
      </c>
    </row>
    <row r="122" spans="1:47">
      <c r="A122" s="6">
        <v>90</v>
      </c>
      <c r="B122" s="15">
        <v>41364</v>
      </c>
      <c r="C122" s="8">
        <v>169</v>
      </c>
      <c r="D122" s="16">
        <v>194.61458333333334</v>
      </c>
      <c r="E122" s="17">
        <v>66.454166666666666</v>
      </c>
      <c r="F122" s="8">
        <v>68</v>
      </c>
      <c r="V122" s="3">
        <f t="shared" si="1"/>
        <v>0</v>
      </c>
    </row>
    <row r="123" spans="1:47">
      <c r="A123" s="6">
        <v>91</v>
      </c>
      <c r="B123" s="15">
        <v>41365</v>
      </c>
      <c r="C123" s="8">
        <v>160</v>
      </c>
      <c r="D123" s="16">
        <v>199.41666666666666</v>
      </c>
      <c r="E123" s="17">
        <v>66.645833333333343</v>
      </c>
      <c r="F123" s="8">
        <v>68</v>
      </c>
      <c r="V123" s="3">
        <f t="shared" si="1"/>
        <v>0</v>
      </c>
    </row>
    <row r="124" spans="1:47">
      <c r="A124" s="6">
        <v>92</v>
      </c>
      <c r="B124" s="15">
        <v>41366</v>
      </c>
      <c r="C124" s="8">
        <v>145</v>
      </c>
      <c r="D124" s="16">
        <v>198.69791666666666</v>
      </c>
      <c r="E124" s="24">
        <v>66.466666666666669</v>
      </c>
      <c r="F124" s="24">
        <v>67.2</v>
      </c>
      <c r="G124" s="24"/>
      <c r="V124" s="3">
        <f t="shared" si="1"/>
        <v>0</v>
      </c>
    </row>
    <row r="125" spans="1:47">
      <c r="A125" s="6">
        <v>93</v>
      </c>
      <c r="B125" s="15">
        <v>41367</v>
      </c>
      <c r="C125" s="8">
        <v>147</v>
      </c>
      <c r="D125" s="16">
        <v>169.3125</v>
      </c>
      <c r="E125" s="24">
        <v>66.84166666666664</v>
      </c>
      <c r="F125" s="24">
        <v>68.099999999999994</v>
      </c>
      <c r="G125" s="24"/>
      <c r="V125" s="3">
        <f t="shared" si="1"/>
        <v>0</v>
      </c>
    </row>
    <row r="126" spans="1:47">
      <c r="A126" s="6">
        <v>94</v>
      </c>
      <c r="B126" s="15">
        <v>41368</v>
      </c>
      <c r="C126" s="8">
        <v>158</v>
      </c>
      <c r="D126" s="16">
        <v>186.48958333333334</v>
      </c>
      <c r="E126" s="24">
        <v>67.058333333333323</v>
      </c>
      <c r="F126" s="24">
        <v>67.599999999999994</v>
      </c>
      <c r="G126" s="24"/>
      <c r="V126" s="3">
        <f t="shared" si="1"/>
        <v>0</v>
      </c>
    </row>
    <row r="127" spans="1:47">
      <c r="A127" s="6">
        <v>95</v>
      </c>
      <c r="B127" s="15">
        <v>41369</v>
      </c>
      <c r="C127" s="8">
        <v>162</v>
      </c>
      <c r="D127" s="16">
        <v>205.97916666666666</v>
      </c>
      <c r="E127" s="24">
        <v>66.45</v>
      </c>
      <c r="F127" s="24">
        <v>67.2</v>
      </c>
      <c r="G127" s="24"/>
      <c r="L127" s="25"/>
      <c r="T127" s="23"/>
      <c r="U127" s="23"/>
      <c r="V127" s="3">
        <f t="shared" si="1"/>
        <v>0</v>
      </c>
      <c r="W127" s="23"/>
      <c r="X127" s="23"/>
      <c r="AA127" s="25"/>
      <c r="AB127" s="25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U127" s="23"/>
    </row>
    <row r="128" spans="1:47">
      <c r="A128" s="6">
        <v>96</v>
      </c>
      <c r="B128" s="15">
        <v>41370</v>
      </c>
      <c r="C128" s="8">
        <v>147</v>
      </c>
      <c r="D128" s="16">
        <v>182.79166666666666</v>
      </c>
      <c r="E128" s="24">
        <v>66.13333333333334</v>
      </c>
      <c r="F128" s="24">
        <v>66.7</v>
      </c>
      <c r="G128" s="24"/>
      <c r="V128" s="3">
        <f t="shared" si="1"/>
        <v>0</v>
      </c>
    </row>
    <row r="129" spans="1:22">
      <c r="A129" s="6">
        <v>97</v>
      </c>
      <c r="B129" s="15">
        <v>41371</v>
      </c>
      <c r="C129" s="8">
        <v>138</v>
      </c>
      <c r="D129" s="16">
        <v>167.40625</v>
      </c>
      <c r="E129" s="24">
        <v>66.391666666666666</v>
      </c>
      <c r="F129" s="24">
        <v>67.7</v>
      </c>
      <c r="G129" s="24"/>
      <c r="V129" s="3">
        <f t="shared" si="1"/>
        <v>0</v>
      </c>
    </row>
    <row r="130" spans="1:22">
      <c r="A130" s="6">
        <v>98</v>
      </c>
      <c r="B130" s="15">
        <v>41372</v>
      </c>
      <c r="C130" s="8">
        <v>133</v>
      </c>
      <c r="D130" s="16">
        <v>102.91666666666667</v>
      </c>
      <c r="E130" s="24">
        <v>64.233333333333334</v>
      </c>
      <c r="F130" s="24">
        <v>66.3</v>
      </c>
      <c r="G130" s="24"/>
      <c r="V130" s="3">
        <f t="shared" si="1"/>
        <v>0</v>
      </c>
    </row>
    <row r="131" spans="1:22">
      <c r="A131" s="6">
        <v>99</v>
      </c>
      <c r="B131" s="15">
        <v>41373</v>
      </c>
      <c r="C131" s="8">
        <v>138</v>
      </c>
      <c r="D131" s="16">
        <v>74.541666666666671</v>
      </c>
      <c r="E131" s="24">
        <v>61.329166666666652</v>
      </c>
      <c r="F131" s="24">
        <v>62.6</v>
      </c>
      <c r="G131" s="24"/>
      <c r="V131" s="3">
        <f t="shared" si="1"/>
        <v>0</v>
      </c>
    </row>
    <row r="132" spans="1:22">
      <c r="A132" s="6">
        <v>100</v>
      </c>
      <c r="B132" s="15">
        <v>41374</v>
      </c>
      <c r="C132" s="8">
        <v>133</v>
      </c>
      <c r="D132" s="16">
        <v>94.46875</v>
      </c>
      <c r="E132" s="24">
        <v>61.69166666666667</v>
      </c>
      <c r="F132" s="24">
        <v>63.4</v>
      </c>
      <c r="G132" s="24"/>
      <c r="V132" s="3">
        <f t="shared" si="1"/>
        <v>0</v>
      </c>
    </row>
    <row r="133" spans="1:22">
      <c r="A133" s="6">
        <v>101</v>
      </c>
      <c r="B133" s="15">
        <v>41375</v>
      </c>
      <c r="C133" s="8">
        <v>140</v>
      </c>
      <c r="D133" s="16">
        <v>160.82291666666666</v>
      </c>
      <c r="E133" s="24">
        <v>62.858333333333341</v>
      </c>
      <c r="F133" s="24">
        <v>64</v>
      </c>
      <c r="G133" s="24"/>
      <c r="V133" s="3">
        <f t="shared" si="1"/>
        <v>0</v>
      </c>
    </row>
    <row r="134" spans="1:22">
      <c r="A134" s="6">
        <v>102</v>
      </c>
      <c r="B134" s="15">
        <v>41376</v>
      </c>
      <c r="C134" s="8">
        <v>171</v>
      </c>
      <c r="D134" s="16">
        <v>243.82291666666666</v>
      </c>
      <c r="E134" s="24">
        <v>64.129166666666663</v>
      </c>
      <c r="F134" s="24">
        <v>65.5</v>
      </c>
      <c r="G134" s="24"/>
      <c r="V134" s="3">
        <f t="shared" si="1"/>
        <v>0</v>
      </c>
    </row>
    <row r="135" spans="1:22">
      <c r="A135" s="6">
        <v>103</v>
      </c>
      <c r="B135" s="15">
        <v>41377</v>
      </c>
      <c r="C135" s="8">
        <v>201</v>
      </c>
      <c r="D135" s="16">
        <v>299.1875</v>
      </c>
      <c r="E135" s="24">
        <v>64.98333333333332</v>
      </c>
      <c r="F135" s="24">
        <v>66.3</v>
      </c>
      <c r="G135" s="24"/>
      <c r="V135" s="3">
        <f t="shared" si="1"/>
        <v>0</v>
      </c>
    </row>
    <row r="136" spans="1:22">
      <c r="A136" s="6">
        <v>104</v>
      </c>
      <c r="B136" s="15">
        <v>41378</v>
      </c>
      <c r="C136" s="8">
        <v>236</v>
      </c>
      <c r="D136" s="16">
        <v>296.69791666666669</v>
      </c>
      <c r="E136" s="24">
        <v>64.612499999999997</v>
      </c>
      <c r="F136" s="24">
        <v>65.5</v>
      </c>
      <c r="G136" s="24"/>
      <c r="V136" s="3">
        <f t="shared" si="1"/>
        <v>0</v>
      </c>
    </row>
    <row r="137" spans="1:22">
      <c r="A137" s="6">
        <v>105</v>
      </c>
      <c r="B137" s="15">
        <v>41379</v>
      </c>
      <c r="C137" s="8">
        <v>260</v>
      </c>
      <c r="D137" s="16">
        <v>266.14583333333331</v>
      </c>
      <c r="E137" s="24">
        <v>63.520833333333343</v>
      </c>
      <c r="F137" s="24">
        <v>64.7</v>
      </c>
      <c r="G137" s="24"/>
      <c r="V137" s="3">
        <f t="shared" si="1"/>
        <v>0</v>
      </c>
    </row>
    <row r="138" spans="1:22">
      <c r="A138" s="6">
        <v>106</v>
      </c>
      <c r="B138" s="15">
        <v>41380</v>
      </c>
      <c r="C138" s="8">
        <v>276</v>
      </c>
      <c r="D138" s="16">
        <v>229.19791666666666</v>
      </c>
      <c r="E138" s="24">
        <v>60.92083333333332</v>
      </c>
      <c r="F138" s="24">
        <v>61.6</v>
      </c>
      <c r="G138" s="24"/>
      <c r="V138" s="3">
        <f t="shared" si="1"/>
        <v>0</v>
      </c>
    </row>
    <row r="139" spans="1:22">
      <c r="A139" s="6">
        <v>107</v>
      </c>
      <c r="B139" s="15">
        <v>41381</v>
      </c>
      <c r="C139" s="8">
        <v>288</v>
      </c>
      <c r="D139" s="16">
        <v>228.96875</v>
      </c>
      <c r="E139" s="24">
        <v>58.754166666666663</v>
      </c>
      <c r="F139" s="24">
        <v>59.8</v>
      </c>
      <c r="G139" s="24"/>
      <c r="V139" s="3">
        <f t="shared" si="1"/>
        <v>0</v>
      </c>
    </row>
    <row r="140" spans="1:22">
      <c r="A140" s="6">
        <v>108</v>
      </c>
      <c r="B140" s="15">
        <v>41382</v>
      </c>
      <c r="C140" s="8">
        <v>296</v>
      </c>
      <c r="D140" s="16">
        <v>239.53125</v>
      </c>
      <c r="E140" s="24">
        <v>59.50416666666667</v>
      </c>
      <c r="F140" s="24">
        <v>61.5</v>
      </c>
      <c r="G140" s="24"/>
      <c r="V140" s="3">
        <f t="shared" si="1"/>
        <v>0</v>
      </c>
    </row>
    <row r="141" spans="1:22">
      <c r="A141" s="6">
        <v>109</v>
      </c>
      <c r="B141" s="15">
        <v>41383</v>
      </c>
      <c r="C141" s="8">
        <v>283</v>
      </c>
      <c r="D141" s="16">
        <v>276.63541666666669</v>
      </c>
      <c r="E141" s="24">
        <v>62.3125</v>
      </c>
      <c r="F141" s="24">
        <v>63.9</v>
      </c>
      <c r="G141" s="24"/>
      <c r="V141" s="3">
        <f t="shared" si="1"/>
        <v>0</v>
      </c>
    </row>
    <row r="142" spans="1:22">
      <c r="A142" s="6">
        <v>110</v>
      </c>
      <c r="B142" s="15">
        <v>41384</v>
      </c>
      <c r="C142" s="8">
        <v>286</v>
      </c>
      <c r="D142" s="16">
        <v>343.80208333333331</v>
      </c>
      <c r="E142" s="24">
        <v>63.566666666666663</v>
      </c>
      <c r="F142" s="24">
        <v>64.5</v>
      </c>
      <c r="G142" s="24"/>
      <c r="V142" s="3">
        <f t="shared" si="1"/>
        <v>0</v>
      </c>
    </row>
    <row r="143" spans="1:22">
      <c r="A143" s="6">
        <v>111</v>
      </c>
      <c r="B143" s="15">
        <v>41385</v>
      </c>
      <c r="C143" s="8">
        <v>319</v>
      </c>
      <c r="D143" s="16">
        <v>349.25</v>
      </c>
      <c r="E143" s="24">
        <v>63.754166666666663</v>
      </c>
      <c r="F143" s="24">
        <v>65</v>
      </c>
      <c r="G143" s="24"/>
      <c r="V143" s="3">
        <f t="shared" si="1"/>
        <v>0</v>
      </c>
    </row>
    <row r="144" spans="1:22">
      <c r="A144" s="6">
        <v>112</v>
      </c>
      <c r="B144" s="15">
        <v>41386</v>
      </c>
      <c r="C144" s="8">
        <v>308</v>
      </c>
      <c r="D144" s="16">
        <v>284.82291666666669</v>
      </c>
      <c r="E144" s="24">
        <v>64.1875</v>
      </c>
      <c r="F144" s="24">
        <v>65.599999999999994</v>
      </c>
      <c r="G144" s="24"/>
      <c r="V144" s="3">
        <f t="shared" si="1"/>
        <v>0</v>
      </c>
    </row>
    <row r="145" spans="1:47">
      <c r="A145" s="6">
        <v>113</v>
      </c>
      <c r="B145" s="15">
        <v>41387</v>
      </c>
      <c r="C145" s="8">
        <v>292</v>
      </c>
      <c r="D145" s="16">
        <v>241.53125</v>
      </c>
      <c r="E145" s="24">
        <v>63.699999999999989</v>
      </c>
      <c r="F145" s="24">
        <v>65</v>
      </c>
      <c r="G145" s="24"/>
      <c r="V145" s="3">
        <f t="shared" si="1"/>
        <v>0</v>
      </c>
    </row>
    <row r="146" spans="1:47">
      <c r="A146" s="6">
        <v>114</v>
      </c>
      <c r="B146" s="15">
        <v>41388</v>
      </c>
      <c r="C146" s="8">
        <v>294</v>
      </c>
      <c r="D146" s="16">
        <v>273.40625</v>
      </c>
      <c r="E146" s="24">
        <v>65.11666666666666</v>
      </c>
      <c r="F146" s="24">
        <v>66.2</v>
      </c>
      <c r="G146" s="24"/>
      <c r="V146" s="3">
        <f t="shared" si="1"/>
        <v>0</v>
      </c>
      <c r="AO146" s="23"/>
    </row>
    <row r="147" spans="1:47">
      <c r="A147" s="6">
        <v>115</v>
      </c>
      <c r="B147" s="18">
        <v>41389</v>
      </c>
      <c r="C147" s="19">
        <v>325</v>
      </c>
      <c r="D147" s="20">
        <v>311.8125</v>
      </c>
      <c r="E147" s="26">
        <v>66.3</v>
      </c>
      <c r="F147" s="26">
        <v>67.3</v>
      </c>
      <c r="G147" s="24"/>
      <c r="H147" s="1">
        <v>9.9990000000000006</v>
      </c>
      <c r="I147" s="2">
        <v>0.06</v>
      </c>
      <c r="J147" s="1">
        <v>1.9990000000000001</v>
      </c>
      <c r="K147" s="2">
        <v>0.8</v>
      </c>
      <c r="L147" s="1">
        <v>2.9000000000000001E-2</v>
      </c>
      <c r="M147" s="2">
        <v>0.08</v>
      </c>
      <c r="N147" s="2">
        <v>0.5</v>
      </c>
      <c r="O147" s="2">
        <v>3.2</v>
      </c>
      <c r="P147" s="2">
        <v>3.3</v>
      </c>
      <c r="Q147" s="2">
        <v>70</v>
      </c>
      <c r="R147" s="2">
        <v>70</v>
      </c>
      <c r="S147" s="2">
        <v>110</v>
      </c>
      <c r="T147" s="2">
        <v>24</v>
      </c>
      <c r="U147" s="2">
        <v>14</v>
      </c>
      <c r="V147" s="3">
        <f t="shared" si="1"/>
        <v>117.55199999999999</v>
      </c>
      <c r="W147" s="2">
        <v>2.6</v>
      </c>
      <c r="X147" s="2">
        <v>54</v>
      </c>
      <c r="Y147" s="2">
        <v>65</v>
      </c>
      <c r="Z147" s="2">
        <v>79</v>
      </c>
      <c r="AA147" s="1">
        <v>4.9989999999999997</v>
      </c>
      <c r="AB147" s="1">
        <v>4.9989999999999997</v>
      </c>
      <c r="AC147" s="2">
        <v>60</v>
      </c>
      <c r="AD147" s="2">
        <v>56</v>
      </c>
      <c r="AE147" s="2">
        <v>2.1</v>
      </c>
      <c r="AF147" s="2">
        <v>290</v>
      </c>
      <c r="AG147" s="2">
        <v>1</v>
      </c>
      <c r="AH147" s="2">
        <v>0.63</v>
      </c>
      <c r="AI147" s="2">
        <v>0.37</v>
      </c>
      <c r="AJ147" s="1">
        <v>0.19900000000000001</v>
      </c>
      <c r="AK147" s="2">
        <v>2.5</v>
      </c>
      <c r="AL147" s="2">
        <v>1.6</v>
      </c>
      <c r="AM147" s="2">
        <v>0.7</v>
      </c>
      <c r="AN147" s="1">
        <v>19.989999999999998</v>
      </c>
      <c r="AO147" s="2"/>
      <c r="AP147" s="23">
        <v>7.1</v>
      </c>
      <c r="AQ147" s="23">
        <v>436</v>
      </c>
      <c r="AR147" s="23">
        <v>11</v>
      </c>
      <c r="AS147" s="23">
        <v>9.5</v>
      </c>
      <c r="AT147" s="23">
        <v>19.5</v>
      </c>
      <c r="AU147" s="23">
        <f>CONVERT(AT147, "C", "F")</f>
        <v>67.099999999999994</v>
      </c>
    </row>
    <row r="148" spans="1:47">
      <c r="A148" s="6">
        <v>116</v>
      </c>
      <c r="B148" s="15">
        <v>41390</v>
      </c>
      <c r="C148" s="8">
        <v>362</v>
      </c>
      <c r="D148" s="16">
        <v>314.36458333333331</v>
      </c>
      <c r="E148" s="24">
        <v>65.645833333333329</v>
      </c>
      <c r="F148" s="24">
        <v>66.7</v>
      </c>
      <c r="G148" s="24"/>
      <c r="V148" s="3">
        <f t="shared" si="1"/>
        <v>0</v>
      </c>
      <c r="AO148" s="23"/>
    </row>
    <row r="149" spans="1:47">
      <c r="A149" s="6">
        <v>117</v>
      </c>
      <c r="B149" s="15">
        <v>41391</v>
      </c>
      <c r="C149" s="8">
        <v>361</v>
      </c>
      <c r="D149" s="16">
        <v>300.63541666666669</v>
      </c>
      <c r="E149" s="24">
        <v>66.770833333333329</v>
      </c>
      <c r="F149" s="24">
        <v>67.900000000000006</v>
      </c>
      <c r="G149" s="24"/>
      <c r="V149" s="3">
        <f t="shared" si="1"/>
        <v>0</v>
      </c>
      <c r="AO149" s="23"/>
    </row>
    <row r="150" spans="1:47">
      <c r="A150" s="6">
        <v>118</v>
      </c>
      <c r="B150" s="15">
        <v>41392</v>
      </c>
      <c r="C150" s="8">
        <v>340</v>
      </c>
      <c r="D150" s="16">
        <v>287.98958333333331</v>
      </c>
      <c r="E150" s="24">
        <v>67.32916666666668</v>
      </c>
      <c r="F150" s="24">
        <v>68.900000000000006</v>
      </c>
      <c r="G150" s="24"/>
      <c r="V150" s="3">
        <f t="shared" si="1"/>
        <v>0</v>
      </c>
      <c r="AO150" s="23"/>
    </row>
    <row r="151" spans="1:47">
      <c r="A151" s="6">
        <v>119</v>
      </c>
      <c r="B151" s="15">
        <v>41393</v>
      </c>
      <c r="C151" s="8">
        <v>349</v>
      </c>
      <c r="D151" s="16">
        <v>274.94791666666669</v>
      </c>
      <c r="E151" s="24">
        <v>68.691666666666663</v>
      </c>
      <c r="F151" s="24">
        <v>70.3</v>
      </c>
      <c r="G151" s="24"/>
      <c r="V151" s="3">
        <f t="shared" si="1"/>
        <v>0</v>
      </c>
      <c r="AO151" s="23"/>
    </row>
    <row r="152" spans="1:47">
      <c r="A152" s="6">
        <v>120</v>
      </c>
      <c r="B152" s="15">
        <v>41394</v>
      </c>
      <c r="C152" s="8">
        <v>350</v>
      </c>
      <c r="D152" s="16">
        <v>279.75</v>
      </c>
      <c r="E152" s="24">
        <v>68.92916666666666</v>
      </c>
      <c r="F152" s="24">
        <v>69.8</v>
      </c>
      <c r="G152" s="24"/>
      <c r="V152" s="3">
        <f t="shared" si="1"/>
        <v>0</v>
      </c>
      <c r="AO152" s="23"/>
    </row>
    <row r="153" spans="1:47">
      <c r="A153" s="6">
        <v>121</v>
      </c>
      <c r="B153" s="15">
        <v>41395</v>
      </c>
      <c r="C153" s="8">
        <v>352</v>
      </c>
      <c r="D153" s="22">
        <v>286.29166666666669</v>
      </c>
      <c r="E153" s="24">
        <v>67.57916666666668</v>
      </c>
      <c r="F153" s="24">
        <v>68.599999999999994</v>
      </c>
      <c r="G153" s="24"/>
      <c r="V153" s="3">
        <f t="shared" si="1"/>
        <v>0</v>
      </c>
      <c r="AO153" s="23"/>
    </row>
    <row r="154" spans="1:47">
      <c r="A154" s="6">
        <v>122</v>
      </c>
      <c r="B154" s="15">
        <v>41396</v>
      </c>
      <c r="C154" s="8">
        <v>373</v>
      </c>
      <c r="D154" s="22">
        <v>287.63541666666669</v>
      </c>
      <c r="E154" s="24">
        <v>67.658333333333331</v>
      </c>
      <c r="F154" s="24">
        <v>68.7</v>
      </c>
      <c r="G154" s="24"/>
      <c r="V154" s="3">
        <f t="shared" si="1"/>
        <v>0</v>
      </c>
      <c r="AO154" s="23"/>
    </row>
    <row r="155" spans="1:47">
      <c r="A155" s="6">
        <v>123</v>
      </c>
      <c r="B155" s="15">
        <v>41397</v>
      </c>
      <c r="C155" s="8">
        <v>372</v>
      </c>
      <c r="D155" s="22">
        <v>284.77083333333331</v>
      </c>
      <c r="E155" s="24">
        <v>67.495833333333323</v>
      </c>
      <c r="F155" s="24">
        <v>69.099999999999994</v>
      </c>
      <c r="G155" s="24"/>
      <c r="V155" s="3">
        <f t="shared" si="1"/>
        <v>0</v>
      </c>
      <c r="AO155" s="23"/>
    </row>
    <row r="156" spans="1:47">
      <c r="A156" s="6">
        <v>124</v>
      </c>
      <c r="B156" s="15">
        <v>41398</v>
      </c>
      <c r="C156" s="8">
        <v>348</v>
      </c>
      <c r="D156" s="22">
        <v>287.44791666666669</v>
      </c>
      <c r="E156" s="24">
        <v>68.491666666666674</v>
      </c>
      <c r="F156" s="24">
        <v>70.8</v>
      </c>
      <c r="G156" s="24"/>
      <c r="V156" s="3">
        <f t="shared" si="1"/>
        <v>0</v>
      </c>
      <c r="AO156" s="23"/>
    </row>
    <row r="157" spans="1:47">
      <c r="A157" s="6">
        <v>125</v>
      </c>
      <c r="B157" s="15">
        <v>41399</v>
      </c>
      <c r="C157" s="8">
        <v>335</v>
      </c>
      <c r="D157" s="22">
        <v>262.58333333333331</v>
      </c>
      <c r="E157" s="24">
        <v>69.525000000000006</v>
      </c>
      <c r="F157" s="24">
        <v>70.3</v>
      </c>
      <c r="G157" s="24"/>
      <c r="V157" s="3">
        <f t="shared" si="1"/>
        <v>0</v>
      </c>
      <c r="AO157" s="23"/>
    </row>
    <row r="158" spans="1:47">
      <c r="A158" s="6">
        <v>126</v>
      </c>
      <c r="B158" s="15">
        <v>41400</v>
      </c>
      <c r="C158" s="8">
        <v>298</v>
      </c>
      <c r="D158" s="22">
        <v>232.66666666666666</v>
      </c>
      <c r="E158" s="24">
        <v>68.033333333333331</v>
      </c>
      <c r="F158" s="24">
        <v>69.3</v>
      </c>
      <c r="G158" s="24"/>
      <c r="V158" s="3">
        <f t="shared" si="1"/>
        <v>0</v>
      </c>
      <c r="AO158" s="23"/>
    </row>
    <row r="159" spans="1:47">
      <c r="A159" s="6">
        <v>127</v>
      </c>
      <c r="B159" s="15">
        <v>41401</v>
      </c>
      <c r="C159" s="8">
        <v>242</v>
      </c>
      <c r="D159" s="22">
        <v>279.65625</v>
      </c>
      <c r="E159" s="24">
        <v>65.962499999999991</v>
      </c>
      <c r="F159" s="24">
        <v>67</v>
      </c>
      <c r="G159" s="24"/>
      <c r="V159" s="3">
        <f t="shared" si="1"/>
        <v>0</v>
      </c>
      <c r="AO159" s="23"/>
    </row>
    <row r="160" spans="1:47">
      <c r="A160" s="6">
        <v>128</v>
      </c>
      <c r="B160" s="15">
        <v>41402</v>
      </c>
      <c r="C160" s="8">
        <v>237</v>
      </c>
      <c r="D160" s="22">
        <v>319.47916666666669</v>
      </c>
      <c r="E160" s="24">
        <v>67.074999999999974</v>
      </c>
      <c r="F160" s="24">
        <v>68.3</v>
      </c>
      <c r="G160" s="24"/>
      <c r="V160" s="3">
        <f t="shared" si="1"/>
        <v>0</v>
      </c>
      <c r="AO160" s="23"/>
    </row>
    <row r="161" spans="1:47">
      <c r="A161" s="6">
        <v>129</v>
      </c>
      <c r="B161" s="15">
        <v>41403</v>
      </c>
      <c r="C161" s="8">
        <v>247</v>
      </c>
      <c r="D161" s="22">
        <v>342.55208333333331</v>
      </c>
      <c r="E161" s="24">
        <v>67.070833333333326</v>
      </c>
      <c r="F161" s="24">
        <v>68.5</v>
      </c>
      <c r="G161" s="24"/>
      <c r="V161" s="3">
        <f t="shared" si="1"/>
        <v>0</v>
      </c>
      <c r="AO161" s="23"/>
    </row>
    <row r="162" spans="1:47">
      <c r="A162" s="6">
        <v>130</v>
      </c>
      <c r="B162" s="15">
        <v>41404</v>
      </c>
      <c r="C162" s="8">
        <v>238</v>
      </c>
      <c r="D162" s="22">
        <v>347.92708333333331</v>
      </c>
      <c r="E162" s="24">
        <v>66.858333333333334</v>
      </c>
      <c r="F162" s="24">
        <v>68.5</v>
      </c>
      <c r="G162" s="24"/>
      <c r="I162" s="25"/>
      <c r="L162" s="25"/>
      <c r="V162" s="3">
        <f t="shared" si="1"/>
        <v>0</v>
      </c>
      <c r="AA162" s="25"/>
      <c r="AB162" s="25"/>
      <c r="AI162" s="25"/>
      <c r="AJ162" s="27"/>
      <c r="AO162" s="23"/>
      <c r="AU162" s="23"/>
    </row>
    <row r="163" spans="1:47">
      <c r="A163" s="6">
        <v>131</v>
      </c>
      <c r="B163" s="15">
        <v>41405</v>
      </c>
      <c r="C163" s="8">
        <v>248</v>
      </c>
      <c r="D163" s="22">
        <v>353.22916666666669</v>
      </c>
      <c r="E163" s="24">
        <v>68.229166666666686</v>
      </c>
      <c r="F163" s="24">
        <v>70</v>
      </c>
      <c r="G163" s="24"/>
      <c r="V163" s="3">
        <f t="shared" si="1"/>
        <v>0</v>
      </c>
      <c r="AO163" s="23"/>
    </row>
    <row r="164" spans="1:47">
      <c r="A164" s="6">
        <v>132</v>
      </c>
      <c r="B164" s="15">
        <v>41406</v>
      </c>
      <c r="C164" s="8">
        <v>284</v>
      </c>
      <c r="D164" s="22">
        <v>371.04166666666669</v>
      </c>
      <c r="E164" s="24">
        <v>69.5833333333333</v>
      </c>
      <c r="F164" s="24">
        <v>71.099999999999994</v>
      </c>
      <c r="G164" s="24"/>
      <c r="V164" s="3">
        <f t="shared" si="1"/>
        <v>0</v>
      </c>
      <c r="AO164" s="23"/>
    </row>
    <row r="165" spans="1:47">
      <c r="A165" s="6">
        <v>133</v>
      </c>
      <c r="B165" s="15">
        <v>41407</v>
      </c>
      <c r="C165" s="8">
        <v>350</v>
      </c>
      <c r="D165" s="22">
        <v>362.83333333333331</v>
      </c>
      <c r="E165" s="24">
        <v>69.958333333333329</v>
      </c>
      <c r="F165" s="24">
        <v>70.900000000000006</v>
      </c>
      <c r="G165" s="24"/>
      <c r="V165" s="3">
        <f t="shared" si="1"/>
        <v>0</v>
      </c>
      <c r="AO165" s="23"/>
    </row>
    <row r="166" spans="1:47">
      <c r="A166" s="6">
        <v>134</v>
      </c>
      <c r="B166" s="15">
        <v>41408</v>
      </c>
      <c r="C166" s="8">
        <v>413</v>
      </c>
      <c r="D166" s="22">
        <v>366.82291666666669</v>
      </c>
      <c r="E166" s="24">
        <v>68.769230769230774</v>
      </c>
      <c r="F166" s="24">
        <v>69.599999999999994</v>
      </c>
      <c r="G166" s="24"/>
      <c r="V166" s="3">
        <f t="shared" si="1"/>
        <v>0</v>
      </c>
      <c r="AO166" s="23"/>
    </row>
    <row r="167" spans="1:47">
      <c r="A167" s="6">
        <v>135</v>
      </c>
      <c r="B167" s="15">
        <v>41409</v>
      </c>
      <c r="C167" s="8">
        <v>469</v>
      </c>
      <c r="D167" s="22">
        <v>364.45833333333331</v>
      </c>
      <c r="E167" s="24"/>
      <c r="F167" s="24"/>
      <c r="G167" s="24"/>
      <c r="V167" s="3">
        <f t="shared" si="1"/>
        <v>0</v>
      </c>
      <c r="AO167" s="23"/>
    </row>
    <row r="168" spans="1:47">
      <c r="A168" s="6">
        <v>136</v>
      </c>
      <c r="B168" s="18">
        <v>41410</v>
      </c>
      <c r="C168" s="19">
        <v>517</v>
      </c>
      <c r="D168" s="20">
        <v>359.34375</v>
      </c>
      <c r="E168" s="26"/>
      <c r="F168" s="26"/>
      <c r="G168" s="24"/>
      <c r="H168" s="2">
        <v>20</v>
      </c>
      <c r="I168" s="2">
        <v>0.06</v>
      </c>
      <c r="J168" s="1">
        <v>1.9990000000000001</v>
      </c>
      <c r="K168" s="2">
        <v>0.75</v>
      </c>
      <c r="L168" s="1">
        <v>2.9000000000000001E-2</v>
      </c>
      <c r="M168" s="2">
        <v>0.14000000000000001</v>
      </c>
      <c r="N168" s="2">
        <v>3.1</v>
      </c>
      <c r="O168" s="2">
        <v>3.1</v>
      </c>
      <c r="P168" s="2">
        <v>3.1</v>
      </c>
      <c r="Q168" s="2">
        <v>33</v>
      </c>
      <c r="R168" s="2">
        <v>49</v>
      </c>
      <c r="S168" s="2">
        <v>1600</v>
      </c>
      <c r="T168" s="2">
        <v>25</v>
      </c>
      <c r="U168" s="2">
        <v>15</v>
      </c>
      <c r="V168" s="3">
        <f t="shared" si="1"/>
        <v>124.16499999999999</v>
      </c>
      <c r="W168" s="2">
        <v>2.9</v>
      </c>
      <c r="X168" s="2">
        <v>57</v>
      </c>
      <c r="Y168" s="2">
        <v>75</v>
      </c>
      <c r="Z168" s="2">
        <v>91</v>
      </c>
      <c r="AA168" s="1">
        <v>4.9989999999999997</v>
      </c>
      <c r="AB168" s="1">
        <v>4.9989999999999997</v>
      </c>
      <c r="AC168" s="2">
        <v>72</v>
      </c>
      <c r="AD168" s="2">
        <v>58</v>
      </c>
      <c r="AE168" s="2">
        <v>1.9</v>
      </c>
      <c r="AF168" s="2">
        <v>280</v>
      </c>
      <c r="AG168" s="2">
        <v>1.2</v>
      </c>
      <c r="AH168" s="2">
        <v>3</v>
      </c>
      <c r="AI168" s="2">
        <v>0.42</v>
      </c>
      <c r="AJ168" s="1">
        <v>0.19900000000000001</v>
      </c>
      <c r="AK168" s="2">
        <v>1.5</v>
      </c>
      <c r="AL168" s="2">
        <v>2.2000000000000002</v>
      </c>
      <c r="AM168" s="2">
        <v>0.6</v>
      </c>
      <c r="AN168" s="1">
        <v>19.989999999999998</v>
      </c>
      <c r="AO168" s="2"/>
      <c r="AP168" s="8">
        <v>7.8</v>
      </c>
      <c r="AQ168" s="8">
        <v>462</v>
      </c>
      <c r="AR168" s="8">
        <v>20.399999999999999</v>
      </c>
      <c r="AS168" s="8">
        <v>9.1</v>
      </c>
      <c r="AT168" s="8">
        <v>19.3</v>
      </c>
      <c r="AU168" s="8">
        <f>CONVERT(AT168, "C", "F")</f>
        <v>66.740000000000009</v>
      </c>
    </row>
    <row r="169" spans="1:47">
      <c r="A169" s="6">
        <v>137</v>
      </c>
      <c r="B169" s="15">
        <v>41411</v>
      </c>
      <c r="C169" s="8">
        <v>538</v>
      </c>
      <c r="D169" s="22">
        <v>361.65625</v>
      </c>
      <c r="E169" s="24"/>
      <c r="F169" s="24"/>
      <c r="G169" s="24"/>
      <c r="V169" s="3">
        <f t="shared" si="1"/>
        <v>0</v>
      </c>
      <c r="AO169" s="23"/>
    </row>
    <row r="170" spans="1:47">
      <c r="A170" s="6">
        <v>138</v>
      </c>
      <c r="B170" s="15">
        <v>41412</v>
      </c>
      <c r="C170" s="8">
        <v>522</v>
      </c>
      <c r="D170" s="22">
        <v>367.38541666666669</v>
      </c>
      <c r="E170" s="24"/>
      <c r="F170" s="24"/>
      <c r="G170" s="24"/>
      <c r="V170" s="3">
        <f t="shared" ref="V170:V233" si="2">T170*2.497+U170*4.116</f>
        <v>0</v>
      </c>
    </row>
    <row r="171" spans="1:47">
      <c r="A171" s="6">
        <v>139</v>
      </c>
      <c r="B171" s="15">
        <v>41413</v>
      </c>
      <c r="C171" s="8">
        <v>516</v>
      </c>
      <c r="D171" s="22">
        <v>368.26041666666669</v>
      </c>
      <c r="E171" s="24"/>
      <c r="F171" s="24"/>
      <c r="G171" s="24"/>
      <c r="V171" s="3">
        <f t="shared" si="2"/>
        <v>0</v>
      </c>
    </row>
    <row r="172" spans="1:47">
      <c r="A172" s="6">
        <v>140</v>
      </c>
      <c r="B172" s="15">
        <v>41414</v>
      </c>
      <c r="C172" s="8">
        <v>483</v>
      </c>
      <c r="D172" s="22">
        <v>369.78125</v>
      </c>
      <c r="E172" s="24">
        <v>67.099999999999994</v>
      </c>
      <c r="F172" s="24">
        <v>67.3</v>
      </c>
      <c r="G172" s="24"/>
      <c r="V172" s="3">
        <f t="shared" si="2"/>
        <v>0</v>
      </c>
    </row>
    <row r="173" spans="1:47">
      <c r="A173" s="6">
        <v>141</v>
      </c>
      <c r="B173" s="15">
        <v>41415</v>
      </c>
      <c r="C173" s="8">
        <v>463</v>
      </c>
      <c r="D173" s="22">
        <v>374.98958333333331</v>
      </c>
      <c r="E173" s="24">
        <v>65.958333333333329</v>
      </c>
      <c r="F173" s="24">
        <v>67.8</v>
      </c>
      <c r="G173" s="24"/>
      <c r="V173" s="3">
        <f t="shared" si="2"/>
        <v>0</v>
      </c>
    </row>
    <row r="174" spans="1:47">
      <c r="A174" s="6">
        <v>142</v>
      </c>
      <c r="B174" s="15">
        <v>41416</v>
      </c>
      <c r="C174" s="8">
        <v>492</v>
      </c>
      <c r="D174" s="22">
        <v>374.27083333333331</v>
      </c>
      <c r="E174" s="24">
        <v>64.012500000000003</v>
      </c>
      <c r="F174" s="24">
        <v>66.099999999999994</v>
      </c>
      <c r="G174" s="24"/>
      <c r="V174" s="3">
        <f t="shared" si="2"/>
        <v>0</v>
      </c>
    </row>
    <row r="175" spans="1:47">
      <c r="A175" s="6">
        <v>143</v>
      </c>
      <c r="B175" s="15">
        <v>41417</v>
      </c>
      <c r="C175" s="8">
        <v>523</v>
      </c>
      <c r="D175" s="22">
        <v>370.92708333333331</v>
      </c>
      <c r="E175" s="24">
        <v>63.204166666666659</v>
      </c>
      <c r="F175" s="24">
        <v>64.599999999999994</v>
      </c>
      <c r="G175" s="24"/>
      <c r="V175" s="3">
        <f t="shared" si="2"/>
        <v>0</v>
      </c>
    </row>
    <row r="176" spans="1:47">
      <c r="A176" s="6">
        <v>144</v>
      </c>
      <c r="B176" s="15">
        <v>41418</v>
      </c>
      <c r="C176" s="8">
        <v>548</v>
      </c>
      <c r="D176" s="22">
        <v>376.69791666666669</v>
      </c>
      <c r="E176" s="24">
        <v>63.470833333333324</v>
      </c>
      <c r="F176" s="24">
        <v>65.2</v>
      </c>
      <c r="G176" s="24"/>
      <c r="V176" s="3">
        <f t="shared" si="2"/>
        <v>0</v>
      </c>
    </row>
    <row r="177" spans="1:47">
      <c r="A177" s="6">
        <v>145</v>
      </c>
      <c r="B177" s="15">
        <v>41419</v>
      </c>
      <c r="C177" s="8">
        <v>572</v>
      </c>
      <c r="D177" s="22">
        <v>380.86458333333331</v>
      </c>
      <c r="E177" s="24">
        <v>63.800000000000004</v>
      </c>
      <c r="F177" s="24">
        <v>65.2</v>
      </c>
      <c r="G177" s="24"/>
      <c r="V177" s="3">
        <f t="shared" si="2"/>
        <v>0</v>
      </c>
    </row>
    <row r="178" spans="1:47">
      <c r="A178" s="6">
        <v>146</v>
      </c>
      <c r="B178" s="15">
        <v>41420</v>
      </c>
      <c r="C178" s="8">
        <v>614</v>
      </c>
      <c r="D178" s="22">
        <v>382.90625</v>
      </c>
      <c r="E178" s="24">
        <v>63.48333333333332</v>
      </c>
      <c r="F178" s="24">
        <v>64.3</v>
      </c>
      <c r="G178" s="24"/>
      <c r="V178" s="3">
        <f t="shared" si="2"/>
        <v>0</v>
      </c>
    </row>
    <row r="179" spans="1:47">
      <c r="A179" s="6">
        <v>147</v>
      </c>
      <c r="B179" s="15">
        <v>41421</v>
      </c>
      <c r="C179" s="8">
        <v>646</v>
      </c>
      <c r="D179" s="22">
        <v>384.1875</v>
      </c>
      <c r="E179" s="24">
        <v>63.604166666666664</v>
      </c>
      <c r="F179" s="24">
        <v>64.5</v>
      </c>
      <c r="G179" s="24"/>
      <c r="V179" s="3">
        <f t="shared" si="2"/>
        <v>0</v>
      </c>
    </row>
    <row r="180" spans="1:47">
      <c r="A180" s="6">
        <v>148</v>
      </c>
      <c r="B180" s="15">
        <v>41422</v>
      </c>
      <c r="C180" s="8">
        <v>619</v>
      </c>
      <c r="D180" s="22">
        <v>386.97916666666669</v>
      </c>
      <c r="E180" s="24">
        <v>64.591666666666669</v>
      </c>
      <c r="F180" s="24">
        <v>65.7</v>
      </c>
      <c r="G180" s="24"/>
      <c r="V180" s="3">
        <f t="shared" si="2"/>
        <v>0</v>
      </c>
    </row>
    <row r="181" spans="1:47">
      <c r="A181" s="6">
        <v>149</v>
      </c>
      <c r="B181" s="15">
        <v>41423</v>
      </c>
      <c r="C181" s="8">
        <v>592</v>
      </c>
      <c r="D181" s="22">
        <v>389.80208333333331</v>
      </c>
      <c r="E181" s="24">
        <v>65.429166666666674</v>
      </c>
      <c r="F181" s="24">
        <v>66.7</v>
      </c>
      <c r="G181" s="24"/>
      <c r="V181" s="3">
        <f t="shared" si="2"/>
        <v>0</v>
      </c>
    </row>
    <row r="182" spans="1:47">
      <c r="A182" s="6">
        <v>150</v>
      </c>
      <c r="B182" s="15">
        <v>41424</v>
      </c>
      <c r="C182" s="8">
        <v>572</v>
      </c>
      <c r="D182" s="22">
        <v>389.17708333333331</v>
      </c>
      <c r="E182" s="24">
        <v>65.591666666666669</v>
      </c>
      <c r="F182" s="24">
        <v>66.400000000000006</v>
      </c>
      <c r="G182" s="24"/>
      <c r="V182" s="3">
        <f t="shared" si="2"/>
        <v>0</v>
      </c>
    </row>
    <row r="183" spans="1:47">
      <c r="A183" s="6">
        <v>151</v>
      </c>
      <c r="B183" s="15">
        <v>41425</v>
      </c>
      <c r="C183" s="8">
        <v>536</v>
      </c>
      <c r="D183" s="22">
        <v>390.59375</v>
      </c>
      <c r="E183" s="24">
        <v>65.88333333333334</v>
      </c>
      <c r="F183" s="24">
        <v>67.3</v>
      </c>
      <c r="G183" s="24"/>
      <c r="V183" s="3">
        <f t="shared" si="2"/>
        <v>0</v>
      </c>
    </row>
    <row r="184" spans="1:47">
      <c r="A184" s="6">
        <v>152</v>
      </c>
      <c r="B184" s="15">
        <v>41426</v>
      </c>
      <c r="C184" s="8">
        <v>472</v>
      </c>
      <c r="D184" s="22">
        <v>390.66666666666669</v>
      </c>
      <c r="E184" s="24">
        <v>66.987499999999997</v>
      </c>
      <c r="F184" s="24">
        <v>68.400000000000006</v>
      </c>
      <c r="G184" s="24"/>
      <c r="V184" s="3">
        <f t="shared" si="2"/>
        <v>0</v>
      </c>
    </row>
    <row r="185" spans="1:47">
      <c r="A185" s="6">
        <v>153</v>
      </c>
      <c r="B185" s="15">
        <v>41427</v>
      </c>
      <c r="C185" s="8">
        <v>428</v>
      </c>
      <c r="D185" s="22">
        <v>394.17708333333331</v>
      </c>
      <c r="E185" s="24">
        <v>67.620833333333323</v>
      </c>
      <c r="F185" s="24">
        <v>69.7</v>
      </c>
      <c r="G185" s="24"/>
      <c r="V185" s="3">
        <f t="shared" si="2"/>
        <v>0</v>
      </c>
    </row>
    <row r="186" spans="1:47">
      <c r="A186" s="6">
        <v>154</v>
      </c>
      <c r="B186" s="15">
        <v>41428</v>
      </c>
      <c r="C186" s="8">
        <v>367</v>
      </c>
      <c r="D186" s="22">
        <v>392.17708333333331</v>
      </c>
      <c r="E186" s="24">
        <v>68.354166666666671</v>
      </c>
      <c r="F186" s="24">
        <v>70.599999999999994</v>
      </c>
      <c r="G186" s="24"/>
      <c r="V186" s="3">
        <f t="shared" si="2"/>
        <v>0</v>
      </c>
    </row>
    <row r="187" spans="1:47">
      <c r="A187" s="6">
        <v>155</v>
      </c>
      <c r="B187" s="15">
        <v>41429</v>
      </c>
      <c r="C187" s="8">
        <v>336</v>
      </c>
      <c r="D187" s="22">
        <v>379.05208333333331</v>
      </c>
      <c r="E187" s="24">
        <v>69.691666666666663</v>
      </c>
      <c r="F187" s="24">
        <v>70.099999999999994</v>
      </c>
      <c r="G187" s="24"/>
      <c r="V187" s="3">
        <f t="shared" si="2"/>
        <v>0</v>
      </c>
    </row>
    <row r="188" spans="1:47">
      <c r="A188" s="6">
        <v>156</v>
      </c>
      <c r="B188" s="15">
        <v>41430</v>
      </c>
      <c r="C188" s="8">
        <v>329</v>
      </c>
      <c r="D188" s="22">
        <v>371.1875</v>
      </c>
      <c r="E188" s="24">
        <v>69.105555555555554</v>
      </c>
      <c r="F188" s="24">
        <v>70.2</v>
      </c>
      <c r="G188" s="24"/>
      <c r="V188" s="3">
        <f t="shared" si="2"/>
        <v>0</v>
      </c>
    </row>
    <row r="189" spans="1:47">
      <c r="A189" s="6">
        <v>157</v>
      </c>
      <c r="B189" s="15">
        <v>41431</v>
      </c>
      <c r="C189" s="8">
        <v>294</v>
      </c>
      <c r="D189" s="22">
        <v>374.82291666666669</v>
      </c>
      <c r="E189" s="24">
        <v>70.174999999999997</v>
      </c>
      <c r="F189" s="24">
        <v>71.2</v>
      </c>
      <c r="G189" s="24"/>
      <c r="V189" s="3">
        <f t="shared" si="2"/>
        <v>0</v>
      </c>
    </row>
    <row r="190" spans="1:47">
      <c r="A190" s="6">
        <v>158</v>
      </c>
      <c r="B190" s="15">
        <v>41432</v>
      </c>
      <c r="C190" s="8">
        <v>236</v>
      </c>
      <c r="D190" s="22">
        <v>381.79166666666669</v>
      </c>
      <c r="E190" s="24">
        <v>70.600000000000009</v>
      </c>
      <c r="F190" s="24">
        <v>72</v>
      </c>
      <c r="G190" s="24"/>
      <c r="I190" s="25"/>
      <c r="L190" s="25"/>
      <c r="V190" s="3">
        <f t="shared" si="2"/>
        <v>0</v>
      </c>
      <c r="AA190" s="25"/>
      <c r="AB190" s="25"/>
      <c r="AJ190" s="27"/>
      <c r="AU190" s="23"/>
    </row>
    <row r="191" spans="1:47">
      <c r="A191" s="6">
        <v>159</v>
      </c>
      <c r="B191" s="15">
        <v>41433</v>
      </c>
      <c r="C191" s="8">
        <v>221</v>
      </c>
      <c r="D191" s="22">
        <v>388.55208333333331</v>
      </c>
      <c r="E191" s="24">
        <v>72.429166666666674</v>
      </c>
      <c r="F191" s="24">
        <v>74.400000000000006</v>
      </c>
      <c r="G191" s="24"/>
      <c r="V191" s="3">
        <f t="shared" si="2"/>
        <v>0</v>
      </c>
    </row>
    <row r="192" spans="1:47">
      <c r="A192" s="6">
        <v>160</v>
      </c>
      <c r="B192" s="15">
        <v>41434</v>
      </c>
      <c r="C192" s="8">
        <v>285</v>
      </c>
      <c r="D192" s="22">
        <v>395.22916666666669</v>
      </c>
      <c r="E192" s="24">
        <v>73.204166666666666</v>
      </c>
      <c r="F192" s="24">
        <v>74</v>
      </c>
      <c r="G192" s="24"/>
      <c r="V192" s="3">
        <f t="shared" si="2"/>
        <v>0</v>
      </c>
    </row>
    <row r="193" spans="1:40">
      <c r="A193" s="6">
        <v>161</v>
      </c>
      <c r="B193" s="15">
        <v>41435</v>
      </c>
      <c r="C193" s="8">
        <v>391</v>
      </c>
      <c r="D193" s="22">
        <v>398.13541666666669</v>
      </c>
      <c r="E193" s="24">
        <v>71.57916666666668</v>
      </c>
      <c r="F193" s="24">
        <v>73.400000000000006</v>
      </c>
      <c r="G193" s="24"/>
      <c r="V193" s="3">
        <f t="shared" si="2"/>
        <v>0</v>
      </c>
    </row>
    <row r="194" spans="1:40">
      <c r="A194" s="6">
        <v>162</v>
      </c>
      <c r="B194" s="15">
        <v>41436</v>
      </c>
      <c r="C194" s="8">
        <v>453</v>
      </c>
      <c r="D194" s="22">
        <v>394.3125</v>
      </c>
      <c r="E194" s="24">
        <v>70.379166666666663</v>
      </c>
      <c r="F194" s="24">
        <v>71.5</v>
      </c>
      <c r="G194" s="24"/>
      <c r="V194" s="3">
        <f t="shared" si="2"/>
        <v>0</v>
      </c>
    </row>
    <row r="195" spans="1:40">
      <c r="A195" s="6">
        <v>163</v>
      </c>
      <c r="B195" s="15">
        <v>41437</v>
      </c>
      <c r="C195" s="8">
        <v>453</v>
      </c>
      <c r="D195" s="22">
        <v>390.65625</v>
      </c>
      <c r="E195" s="24">
        <v>71.512500000000003</v>
      </c>
      <c r="F195" s="24">
        <v>73</v>
      </c>
      <c r="G195" s="24"/>
      <c r="V195" s="3">
        <f t="shared" si="2"/>
        <v>0</v>
      </c>
    </row>
    <row r="196" spans="1:40">
      <c r="A196" s="6">
        <v>164</v>
      </c>
      <c r="B196" s="18">
        <v>41438</v>
      </c>
      <c r="C196" s="8">
        <v>455</v>
      </c>
      <c r="D196" s="22">
        <v>389.38541666666669</v>
      </c>
      <c r="E196" s="24">
        <v>71.041666666666657</v>
      </c>
      <c r="F196" s="24">
        <v>72.5</v>
      </c>
      <c r="G196" s="24"/>
      <c r="H196" s="8">
        <v>10</v>
      </c>
      <c r="I196" s="8">
        <v>0.11</v>
      </c>
      <c r="J196" s="25">
        <v>1.9990000000000001</v>
      </c>
      <c r="K196" s="8">
        <v>0.56999999999999995</v>
      </c>
      <c r="L196" s="25">
        <v>2.9899999999999999E-2</v>
      </c>
      <c r="M196" s="8">
        <v>0.1</v>
      </c>
      <c r="N196" s="8">
        <v>0.4</v>
      </c>
      <c r="O196" s="8">
        <v>4</v>
      </c>
      <c r="P196" s="8">
        <v>4.0999999999999996</v>
      </c>
      <c r="Q196" s="8">
        <v>2</v>
      </c>
      <c r="R196" s="8">
        <v>13</v>
      </c>
      <c r="S196" s="8">
        <v>540</v>
      </c>
      <c r="T196" s="8">
        <v>30</v>
      </c>
      <c r="U196" s="8">
        <v>18</v>
      </c>
      <c r="V196" s="3">
        <f t="shared" si="2"/>
        <v>148.99799999999999</v>
      </c>
      <c r="W196" s="8">
        <v>3.5</v>
      </c>
      <c r="X196" s="8">
        <v>69</v>
      </c>
      <c r="Y196" s="8">
        <v>85</v>
      </c>
      <c r="Z196" s="8">
        <v>100</v>
      </c>
      <c r="AA196" s="25">
        <v>4.9989999999999997</v>
      </c>
      <c r="AB196" s="25">
        <v>4.9989999999999997</v>
      </c>
      <c r="AC196" s="8">
        <v>81</v>
      </c>
      <c r="AD196" s="8">
        <v>58</v>
      </c>
      <c r="AE196" s="8">
        <v>2.2999999999999998</v>
      </c>
      <c r="AF196" s="8">
        <v>290</v>
      </c>
      <c r="AG196" s="8">
        <v>1.1000000000000001</v>
      </c>
      <c r="AH196" s="8">
        <v>2.2000000000000002</v>
      </c>
      <c r="AI196" s="8">
        <v>0.23</v>
      </c>
      <c r="AJ196" s="25">
        <v>0.19900000000000001</v>
      </c>
      <c r="AK196" s="8">
        <v>2.2000000000000002</v>
      </c>
      <c r="AL196" s="8">
        <v>1.9</v>
      </c>
      <c r="AM196" s="8">
        <v>0.8</v>
      </c>
      <c r="AN196" s="25">
        <v>19.998999999999999</v>
      </c>
    </row>
    <row r="197" spans="1:40">
      <c r="A197" s="6">
        <v>165</v>
      </c>
      <c r="B197" s="15">
        <v>41439</v>
      </c>
      <c r="C197" s="8">
        <v>465</v>
      </c>
      <c r="D197" s="22">
        <v>383.82291666666669</v>
      </c>
      <c r="E197" s="24">
        <v>71.004166666666677</v>
      </c>
      <c r="F197" s="24">
        <v>72</v>
      </c>
      <c r="G197" s="24"/>
      <c r="V197" s="3">
        <f t="shared" si="2"/>
        <v>0</v>
      </c>
    </row>
    <row r="198" spans="1:40">
      <c r="A198" s="6">
        <v>166</v>
      </c>
      <c r="B198" s="15">
        <v>41440</v>
      </c>
      <c r="C198" s="8">
        <v>497</v>
      </c>
      <c r="D198" s="22">
        <v>386.65625</v>
      </c>
      <c r="E198" s="24">
        <v>70.920833333333334</v>
      </c>
      <c r="F198" s="24">
        <v>73</v>
      </c>
      <c r="G198" s="24"/>
      <c r="V198" s="3">
        <f t="shared" si="2"/>
        <v>0</v>
      </c>
    </row>
    <row r="199" spans="1:40">
      <c r="A199" s="6">
        <v>167</v>
      </c>
      <c r="B199" s="15">
        <v>41441</v>
      </c>
      <c r="C199" s="8">
        <v>536</v>
      </c>
      <c r="D199" s="22">
        <v>387.86458333333331</v>
      </c>
      <c r="E199" s="24">
        <v>70.95416666666668</v>
      </c>
      <c r="F199" s="24">
        <v>72.400000000000006</v>
      </c>
      <c r="G199" s="24"/>
      <c r="V199" s="3">
        <f t="shared" si="2"/>
        <v>0</v>
      </c>
    </row>
    <row r="200" spans="1:40">
      <c r="A200" s="6">
        <v>168</v>
      </c>
      <c r="B200" s="15">
        <v>41442</v>
      </c>
      <c r="C200" s="8">
        <v>555</v>
      </c>
      <c r="D200" s="22">
        <v>382.03125</v>
      </c>
      <c r="E200" s="24">
        <v>71.51666666666668</v>
      </c>
      <c r="F200" s="24">
        <v>73</v>
      </c>
      <c r="G200" s="24"/>
      <c r="V200" s="3">
        <f t="shared" si="2"/>
        <v>0</v>
      </c>
    </row>
    <row r="201" spans="1:40">
      <c r="A201" s="6">
        <v>169</v>
      </c>
      <c r="B201" s="15">
        <v>41443</v>
      </c>
      <c r="C201" s="8">
        <v>548</v>
      </c>
      <c r="D201" s="22">
        <v>377.13541666666669</v>
      </c>
      <c r="E201" s="24">
        <v>71.433333333333323</v>
      </c>
      <c r="F201" s="24">
        <v>72.3</v>
      </c>
      <c r="G201" s="24"/>
      <c r="V201" s="3">
        <f t="shared" si="2"/>
        <v>0</v>
      </c>
    </row>
    <row r="202" spans="1:40">
      <c r="A202" s="6">
        <v>170</v>
      </c>
      <c r="B202" s="15">
        <v>41444</v>
      </c>
      <c r="C202" s="8">
        <v>534</v>
      </c>
      <c r="D202" s="22">
        <v>379.3125</v>
      </c>
      <c r="E202" s="24">
        <v>69.829166666666666</v>
      </c>
      <c r="F202" s="24">
        <v>70.7</v>
      </c>
      <c r="G202" s="24"/>
      <c r="V202" s="3">
        <f t="shared" si="2"/>
        <v>0</v>
      </c>
    </row>
    <row r="203" spans="1:40">
      <c r="A203" s="6">
        <v>171</v>
      </c>
      <c r="B203" s="15">
        <v>41445</v>
      </c>
      <c r="C203" s="8">
        <v>515</v>
      </c>
      <c r="D203" s="22">
        <v>377.80208333333331</v>
      </c>
      <c r="E203" s="24">
        <v>69.42916666666666</v>
      </c>
      <c r="F203" s="24">
        <v>71</v>
      </c>
      <c r="G203" s="24"/>
      <c r="V203" s="3">
        <f t="shared" si="2"/>
        <v>0</v>
      </c>
    </row>
    <row r="204" spans="1:40">
      <c r="A204" s="6">
        <v>172</v>
      </c>
      <c r="B204" s="15">
        <v>41446</v>
      </c>
      <c r="C204" s="8">
        <v>496</v>
      </c>
      <c r="D204" s="22">
        <v>378.03125</v>
      </c>
      <c r="E204" s="24">
        <v>69.895833333333329</v>
      </c>
      <c r="F204" s="24">
        <v>71.3</v>
      </c>
      <c r="G204" s="24"/>
      <c r="V204" s="3">
        <f t="shared" si="2"/>
        <v>0</v>
      </c>
    </row>
    <row r="205" spans="1:40">
      <c r="A205" s="6">
        <v>173</v>
      </c>
      <c r="B205" s="15">
        <v>41447</v>
      </c>
      <c r="C205" s="8">
        <v>507</v>
      </c>
      <c r="D205" s="22">
        <v>382.42708333333331</v>
      </c>
      <c r="E205" s="24">
        <v>69.69583333333334</v>
      </c>
      <c r="F205" s="24">
        <v>71</v>
      </c>
      <c r="G205" s="24"/>
      <c r="V205" s="3">
        <f t="shared" si="2"/>
        <v>0</v>
      </c>
    </row>
    <row r="206" spans="1:40">
      <c r="A206" s="6">
        <v>174</v>
      </c>
      <c r="B206" s="15">
        <v>41448</v>
      </c>
      <c r="C206" s="8">
        <v>551</v>
      </c>
      <c r="D206" s="22">
        <v>376.78125</v>
      </c>
      <c r="E206" s="24">
        <v>69.491666666666646</v>
      </c>
      <c r="F206" s="24">
        <v>70.5</v>
      </c>
      <c r="G206" s="24"/>
      <c r="V206" s="3">
        <f t="shared" si="2"/>
        <v>0</v>
      </c>
    </row>
    <row r="207" spans="1:40">
      <c r="A207" s="6">
        <v>175</v>
      </c>
      <c r="B207" s="15">
        <v>41449</v>
      </c>
      <c r="C207" s="8">
        <v>555</v>
      </c>
      <c r="D207" s="22">
        <v>369.4375</v>
      </c>
      <c r="E207" s="24">
        <v>67.579166666666666</v>
      </c>
      <c r="F207" s="24">
        <v>68.5</v>
      </c>
      <c r="G207" s="24"/>
      <c r="V207" s="3">
        <f t="shared" si="2"/>
        <v>0</v>
      </c>
    </row>
    <row r="208" spans="1:40">
      <c r="A208" s="6">
        <v>176</v>
      </c>
      <c r="B208" s="15">
        <v>41450</v>
      </c>
      <c r="C208" s="8">
        <v>530</v>
      </c>
      <c r="D208" s="22">
        <v>377.13541666666669</v>
      </c>
      <c r="E208" s="24">
        <v>69.379166666666663</v>
      </c>
      <c r="F208" s="24">
        <v>71.3</v>
      </c>
      <c r="G208" s="24"/>
      <c r="V208" s="3">
        <f t="shared" si="2"/>
        <v>0</v>
      </c>
    </row>
    <row r="209" spans="1:47">
      <c r="A209" s="6">
        <v>177</v>
      </c>
      <c r="B209" s="15">
        <v>41451</v>
      </c>
      <c r="C209" s="8">
        <v>500</v>
      </c>
      <c r="D209" s="22">
        <v>390.45833333333331</v>
      </c>
      <c r="E209" s="24">
        <v>71.099999999999994</v>
      </c>
      <c r="F209" s="24">
        <v>72.5</v>
      </c>
      <c r="G209" s="24"/>
      <c r="V209" s="3">
        <f t="shared" si="2"/>
        <v>0</v>
      </c>
    </row>
    <row r="210" spans="1:47">
      <c r="A210" s="6">
        <v>178</v>
      </c>
      <c r="B210" s="15">
        <v>41452</v>
      </c>
      <c r="C210" s="8">
        <v>496</v>
      </c>
      <c r="D210" s="22">
        <v>396.375</v>
      </c>
      <c r="E210" s="24">
        <v>72.645833333333329</v>
      </c>
      <c r="F210" s="24">
        <v>74.099999999999994</v>
      </c>
      <c r="G210" s="24"/>
      <c r="V210" s="3">
        <f t="shared" si="2"/>
        <v>0</v>
      </c>
    </row>
    <row r="211" spans="1:47">
      <c r="A211" s="6">
        <v>179</v>
      </c>
      <c r="B211" s="15">
        <v>41453</v>
      </c>
      <c r="C211" s="8">
        <v>514</v>
      </c>
      <c r="D211" s="22">
        <v>428.5625</v>
      </c>
      <c r="E211" s="24">
        <v>72.912499999999994</v>
      </c>
      <c r="F211" s="24">
        <v>75.3</v>
      </c>
      <c r="G211" s="24"/>
      <c r="V211" s="3">
        <f t="shared" si="2"/>
        <v>0</v>
      </c>
    </row>
    <row r="212" spans="1:47">
      <c r="A212" s="6">
        <v>180</v>
      </c>
      <c r="B212" s="15">
        <v>41454</v>
      </c>
      <c r="C212" s="8">
        <v>527</v>
      </c>
      <c r="D212" s="22">
        <v>444.1875</v>
      </c>
      <c r="E212" s="24">
        <v>73.683333333333337</v>
      </c>
      <c r="F212" s="24">
        <v>76.099999999999994</v>
      </c>
      <c r="G212" s="24"/>
      <c r="V212" s="3">
        <f t="shared" si="2"/>
        <v>0</v>
      </c>
    </row>
    <row r="213" spans="1:47">
      <c r="A213" s="6">
        <v>181</v>
      </c>
      <c r="B213" s="15">
        <v>41455</v>
      </c>
      <c r="C213" s="8">
        <v>566</v>
      </c>
      <c r="D213" s="22">
        <v>434.09375</v>
      </c>
      <c r="E213" s="24">
        <v>74.387499999999989</v>
      </c>
      <c r="F213" s="24">
        <v>76.400000000000006</v>
      </c>
      <c r="G213" s="24"/>
      <c r="V213" s="3">
        <f t="shared" si="2"/>
        <v>0</v>
      </c>
    </row>
    <row r="214" spans="1:47">
      <c r="A214" s="6">
        <v>182</v>
      </c>
      <c r="B214" s="15">
        <v>41456</v>
      </c>
      <c r="C214" s="8">
        <v>574</v>
      </c>
      <c r="D214" s="22">
        <v>402.28125</v>
      </c>
      <c r="E214" s="24">
        <v>75.666666666666657</v>
      </c>
      <c r="F214" s="24">
        <v>77.2</v>
      </c>
      <c r="G214" s="24"/>
      <c r="V214" s="3">
        <f t="shared" si="2"/>
        <v>0</v>
      </c>
    </row>
    <row r="215" spans="1:47">
      <c r="A215" s="6">
        <v>183</v>
      </c>
      <c r="B215" s="15">
        <v>41457</v>
      </c>
      <c r="C215" s="8">
        <v>570</v>
      </c>
      <c r="D215" s="28">
        <v>390.40625</v>
      </c>
      <c r="E215" s="24">
        <v>76.7</v>
      </c>
      <c r="F215" s="24">
        <v>80.8</v>
      </c>
      <c r="G215" s="24"/>
      <c r="V215" s="3">
        <f t="shared" si="2"/>
        <v>0</v>
      </c>
    </row>
    <row r="216" spans="1:47">
      <c r="A216" s="6">
        <v>184</v>
      </c>
      <c r="B216" s="15">
        <v>41458</v>
      </c>
      <c r="C216" s="8">
        <v>595</v>
      </c>
      <c r="D216" s="28">
        <v>386.59375</v>
      </c>
      <c r="E216" s="24">
        <v>80.562499999999986</v>
      </c>
      <c r="F216" s="24">
        <v>81.599999999999994</v>
      </c>
      <c r="G216" s="24"/>
      <c r="V216" s="3">
        <f t="shared" si="2"/>
        <v>0</v>
      </c>
    </row>
    <row r="217" spans="1:47">
      <c r="A217" s="6">
        <v>185</v>
      </c>
      <c r="B217" s="15">
        <v>41459</v>
      </c>
      <c r="C217" s="8">
        <v>610</v>
      </c>
      <c r="D217" s="28">
        <v>375.60416666666669</v>
      </c>
      <c r="E217" s="24">
        <v>81.320833333333312</v>
      </c>
      <c r="F217" s="24">
        <v>82.8</v>
      </c>
      <c r="G217" s="24"/>
      <c r="V217" s="3">
        <f t="shared" si="2"/>
        <v>0</v>
      </c>
    </row>
    <row r="218" spans="1:47">
      <c r="A218" s="6">
        <v>186</v>
      </c>
      <c r="B218" s="15">
        <v>41460</v>
      </c>
      <c r="C218" s="8">
        <v>575</v>
      </c>
      <c r="D218" s="28">
        <v>353.09375</v>
      </c>
      <c r="E218" s="24">
        <v>81.991666666666646</v>
      </c>
      <c r="F218" s="24">
        <v>83.3</v>
      </c>
      <c r="G218" s="24"/>
      <c r="V218" s="3">
        <f t="shared" si="2"/>
        <v>0</v>
      </c>
    </row>
    <row r="219" spans="1:47">
      <c r="A219" s="6">
        <v>187</v>
      </c>
      <c r="B219" s="15">
        <v>41461</v>
      </c>
      <c r="C219" s="8">
        <v>487</v>
      </c>
      <c r="D219" s="28">
        <v>327.11458333333331</v>
      </c>
      <c r="E219" s="24">
        <v>79.920833333333334</v>
      </c>
      <c r="F219" s="24">
        <v>81.5</v>
      </c>
      <c r="G219" s="24"/>
      <c r="V219" s="3">
        <f t="shared" si="2"/>
        <v>0</v>
      </c>
    </row>
    <row r="220" spans="1:47">
      <c r="A220" s="6">
        <v>188</v>
      </c>
      <c r="B220" s="15">
        <v>41462</v>
      </c>
      <c r="C220" s="8">
        <v>450</v>
      </c>
      <c r="D220" s="28">
        <v>309.04166666666669</v>
      </c>
      <c r="E220" s="24">
        <v>79.479166666666671</v>
      </c>
      <c r="F220" s="24">
        <v>81.3</v>
      </c>
      <c r="G220" s="24"/>
      <c r="V220" s="3">
        <f t="shared" si="2"/>
        <v>0</v>
      </c>
    </row>
    <row r="221" spans="1:47">
      <c r="A221" s="6">
        <v>189</v>
      </c>
      <c r="B221" s="15">
        <v>41463</v>
      </c>
      <c r="C221" s="8">
        <v>484</v>
      </c>
      <c r="D221" s="28">
        <v>298.26041666666669</v>
      </c>
      <c r="E221" s="24">
        <v>79.295833333333334</v>
      </c>
      <c r="F221" s="24">
        <v>80.7</v>
      </c>
      <c r="G221" s="24"/>
      <c r="V221" s="3">
        <f t="shared" si="2"/>
        <v>0</v>
      </c>
    </row>
    <row r="222" spans="1:47">
      <c r="A222" s="6">
        <v>190</v>
      </c>
      <c r="B222" s="15">
        <v>41464</v>
      </c>
      <c r="C222" s="8">
        <v>540</v>
      </c>
      <c r="D222" s="28">
        <v>297.59375</v>
      </c>
      <c r="E222" s="24">
        <v>79.462499999999991</v>
      </c>
      <c r="F222" s="24">
        <v>81.2</v>
      </c>
      <c r="G222" s="24"/>
      <c r="V222" s="3">
        <f t="shared" si="2"/>
        <v>0</v>
      </c>
    </row>
    <row r="223" spans="1:47">
      <c r="A223" s="6">
        <v>191</v>
      </c>
      <c r="B223" s="15">
        <v>41465</v>
      </c>
      <c r="C223" s="8">
        <v>624</v>
      </c>
      <c r="D223" s="28">
        <v>295.67708333333331</v>
      </c>
      <c r="E223" s="24">
        <v>80.454166666666666</v>
      </c>
      <c r="F223" s="24">
        <v>81.599999999999994</v>
      </c>
      <c r="G223" s="24"/>
      <c r="L223" s="25"/>
      <c r="S223" s="25"/>
      <c r="V223" s="3">
        <f t="shared" si="2"/>
        <v>0</v>
      </c>
      <c r="AA223" s="25"/>
      <c r="AB223" s="25"/>
      <c r="AJ223" s="27"/>
      <c r="AM223" s="25"/>
      <c r="AU223" s="23"/>
    </row>
    <row r="224" spans="1:47">
      <c r="A224" s="6">
        <v>192</v>
      </c>
      <c r="B224" s="15">
        <v>41466</v>
      </c>
      <c r="C224" s="8">
        <v>670</v>
      </c>
      <c r="D224" s="28">
        <v>295.53125</v>
      </c>
      <c r="E224" s="24">
        <v>79.537500000000009</v>
      </c>
      <c r="F224" s="24">
        <v>80.400000000000006</v>
      </c>
      <c r="G224" s="24"/>
      <c r="V224" s="3">
        <f t="shared" si="2"/>
        <v>0</v>
      </c>
    </row>
    <row r="225" spans="1:46">
      <c r="A225" s="6">
        <v>193</v>
      </c>
      <c r="B225" s="15">
        <v>41467</v>
      </c>
      <c r="C225" s="8">
        <v>687</v>
      </c>
      <c r="D225" s="28">
        <v>299.67708333333331</v>
      </c>
      <c r="E225" s="24">
        <v>78.895833333333329</v>
      </c>
      <c r="F225" s="24">
        <v>79.900000000000006</v>
      </c>
      <c r="G225" s="24"/>
      <c r="J225" s="29"/>
      <c r="O225" s="29"/>
      <c r="P225" s="29"/>
      <c r="Q225" s="29"/>
      <c r="R225" s="29"/>
      <c r="S225" s="29"/>
      <c r="V225" s="3">
        <f t="shared" si="2"/>
        <v>0</v>
      </c>
    </row>
    <row r="226" spans="1:46">
      <c r="A226" s="6">
        <v>194</v>
      </c>
      <c r="B226" s="15">
        <v>41468</v>
      </c>
      <c r="C226" s="8">
        <v>696</v>
      </c>
      <c r="D226" s="28">
        <v>296.29166666666669</v>
      </c>
      <c r="E226" s="24">
        <v>78.924999999999997</v>
      </c>
      <c r="F226" s="24">
        <v>80.099999999999994</v>
      </c>
      <c r="G226" s="24"/>
      <c r="V226" s="3">
        <f t="shared" si="2"/>
        <v>0</v>
      </c>
    </row>
    <row r="227" spans="1:46">
      <c r="A227" s="6">
        <v>195</v>
      </c>
      <c r="B227" s="15">
        <v>41469</v>
      </c>
      <c r="C227" s="8">
        <v>701</v>
      </c>
      <c r="D227" s="28">
        <v>293.88541666666669</v>
      </c>
      <c r="E227" s="24">
        <v>78.833333333333329</v>
      </c>
      <c r="F227" s="24">
        <v>80.099999999999994</v>
      </c>
      <c r="G227" s="24"/>
      <c r="V227" s="3">
        <f t="shared" si="2"/>
        <v>0</v>
      </c>
    </row>
    <row r="228" spans="1:46">
      <c r="A228" s="6">
        <v>196</v>
      </c>
      <c r="B228" s="18">
        <v>41470</v>
      </c>
      <c r="C228" s="8">
        <v>701</v>
      </c>
      <c r="D228" s="28">
        <v>290.38541666666669</v>
      </c>
      <c r="E228" s="24">
        <v>78.50833333333334</v>
      </c>
      <c r="F228" s="24">
        <v>79.8</v>
      </c>
      <c r="G228" s="24"/>
      <c r="H228" s="8">
        <v>29</v>
      </c>
      <c r="I228" s="8">
        <v>7.0000000000000007E-2</v>
      </c>
      <c r="J228" s="8">
        <v>3</v>
      </c>
      <c r="K228" s="8">
        <v>0.41</v>
      </c>
      <c r="L228" s="25">
        <v>2.9899999999999999E-2</v>
      </c>
      <c r="M228" s="8">
        <v>0.16</v>
      </c>
      <c r="N228" s="8">
        <v>0.3</v>
      </c>
      <c r="O228" s="8">
        <v>2.8</v>
      </c>
      <c r="P228" s="8">
        <v>2.9</v>
      </c>
      <c r="Q228" s="8">
        <v>33</v>
      </c>
      <c r="R228" s="8">
        <v>33</v>
      </c>
      <c r="S228" s="8">
        <v>920</v>
      </c>
      <c r="T228" s="8">
        <v>20</v>
      </c>
      <c r="U228" s="8">
        <v>13</v>
      </c>
      <c r="V228" s="3">
        <f t="shared" si="2"/>
        <v>103.44799999999999</v>
      </c>
      <c r="W228" s="8">
        <v>2.7</v>
      </c>
      <c r="X228" s="8">
        <v>39</v>
      </c>
      <c r="Y228" s="8">
        <v>68</v>
      </c>
      <c r="Z228" s="8">
        <v>83</v>
      </c>
      <c r="AA228" s="25">
        <v>4.9989999999999997</v>
      </c>
      <c r="AB228" s="25">
        <v>4.9989999999999997</v>
      </c>
      <c r="AC228" s="8">
        <v>45</v>
      </c>
      <c r="AD228" s="8">
        <v>26</v>
      </c>
      <c r="AE228" s="8">
        <v>3.3</v>
      </c>
      <c r="AF228" s="8">
        <v>160</v>
      </c>
      <c r="AG228" s="8">
        <v>1.9</v>
      </c>
      <c r="AH228" s="8">
        <v>2.8</v>
      </c>
      <c r="AI228" s="8">
        <v>0.54</v>
      </c>
      <c r="AJ228" s="25">
        <v>0.19900000000000001</v>
      </c>
      <c r="AK228" s="8">
        <v>1.3</v>
      </c>
      <c r="AL228" s="8">
        <v>2.8</v>
      </c>
      <c r="AM228" s="8">
        <v>0.5</v>
      </c>
      <c r="AN228" s="25">
        <v>19.998999999999999</v>
      </c>
      <c r="AP228" s="8">
        <v>8</v>
      </c>
      <c r="AQ228" s="8">
        <v>331</v>
      </c>
      <c r="AR228" s="8">
        <v>35.700000000000003</v>
      </c>
      <c r="AS228" s="8">
        <v>7.9</v>
      </c>
      <c r="AT228" s="8">
        <v>26</v>
      </c>
    </row>
    <row r="229" spans="1:46">
      <c r="A229" s="6">
        <v>197</v>
      </c>
      <c r="B229" s="15">
        <v>41471</v>
      </c>
      <c r="C229" s="8">
        <v>678</v>
      </c>
      <c r="D229" s="28">
        <v>293.47916666666669</v>
      </c>
      <c r="E229" s="24">
        <v>77.274999999999991</v>
      </c>
      <c r="F229" s="24">
        <v>78.400000000000006</v>
      </c>
      <c r="G229" s="24"/>
      <c r="V229" s="3">
        <f t="shared" si="2"/>
        <v>0</v>
      </c>
    </row>
    <row r="230" spans="1:46">
      <c r="A230" s="6">
        <v>198</v>
      </c>
      <c r="B230" s="15">
        <v>41472</v>
      </c>
      <c r="C230" s="8">
        <v>641</v>
      </c>
      <c r="D230" s="28">
        <v>300.44791666666669</v>
      </c>
      <c r="E230" s="24">
        <v>76.470833333333346</v>
      </c>
      <c r="F230" s="24">
        <v>77.8</v>
      </c>
      <c r="G230" s="24"/>
      <c r="V230" s="3">
        <f t="shared" si="2"/>
        <v>0</v>
      </c>
    </row>
    <row r="231" spans="1:46">
      <c r="A231" s="6">
        <v>199</v>
      </c>
      <c r="B231" s="15">
        <v>41473</v>
      </c>
      <c r="C231" s="8">
        <v>620</v>
      </c>
      <c r="D231" s="28">
        <v>302.48958333333331</v>
      </c>
      <c r="E231" s="24">
        <v>77.40000000000002</v>
      </c>
      <c r="F231" s="24">
        <v>78.5</v>
      </c>
      <c r="G231" s="24"/>
      <c r="V231" s="3">
        <f t="shared" si="2"/>
        <v>0</v>
      </c>
    </row>
    <row r="232" spans="1:46">
      <c r="A232" s="6">
        <v>200</v>
      </c>
      <c r="B232" s="15">
        <v>41474</v>
      </c>
      <c r="C232" s="8">
        <v>573</v>
      </c>
      <c r="D232" s="28">
        <v>299.36458333333331</v>
      </c>
      <c r="E232" s="24">
        <v>77.354166666666671</v>
      </c>
      <c r="F232" s="24">
        <v>78.400000000000006</v>
      </c>
      <c r="G232" s="24"/>
      <c r="V232" s="3">
        <f t="shared" si="2"/>
        <v>0</v>
      </c>
    </row>
    <row r="233" spans="1:46">
      <c r="A233" s="6">
        <v>201</v>
      </c>
      <c r="B233" s="15">
        <v>41475</v>
      </c>
      <c r="C233" s="8">
        <v>512</v>
      </c>
      <c r="D233" s="28">
        <v>299.23958333333331</v>
      </c>
      <c r="E233" s="24">
        <v>77.92083333333332</v>
      </c>
      <c r="F233" s="24">
        <v>79.2</v>
      </c>
      <c r="G233" s="24"/>
      <c r="V233" s="3">
        <f t="shared" si="2"/>
        <v>0</v>
      </c>
    </row>
    <row r="234" spans="1:46">
      <c r="A234" s="6">
        <v>202</v>
      </c>
      <c r="B234" s="15">
        <v>41476</v>
      </c>
      <c r="C234" s="8">
        <v>520</v>
      </c>
      <c r="D234" s="28">
        <v>306.55208333333331</v>
      </c>
      <c r="E234" s="24">
        <v>78.237500000000011</v>
      </c>
      <c r="F234" s="24">
        <v>79.5</v>
      </c>
      <c r="G234" s="24"/>
      <c r="V234" s="3">
        <f t="shared" ref="V234:V297" si="3">T234*2.497+U234*4.116</f>
        <v>0</v>
      </c>
    </row>
    <row r="235" spans="1:46">
      <c r="A235" s="6">
        <v>203</v>
      </c>
      <c r="B235" s="15">
        <v>41477</v>
      </c>
      <c r="C235" s="8">
        <v>543</v>
      </c>
      <c r="D235" s="28">
        <v>304.75</v>
      </c>
      <c r="E235" s="24">
        <v>77.708333333333343</v>
      </c>
      <c r="F235" s="24">
        <v>78.599999999999994</v>
      </c>
      <c r="G235" s="24"/>
      <c r="V235" s="3">
        <f t="shared" si="3"/>
        <v>0</v>
      </c>
    </row>
    <row r="236" spans="1:46">
      <c r="A236" s="6">
        <v>204</v>
      </c>
      <c r="B236" s="15">
        <v>41478</v>
      </c>
      <c r="C236" s="8">
        <v>539</v>
      </c>
      <c r="D236" s="28">
        <v>309.96875</v>
      </c>
      <c r="E236" s="24">
        <v>77.529166666666669</v>
      </c>
      <c r="F236" s="24">
        <v>78.599999999999994</v>
      </c>
      <c r="G236" s="24"/>
      <c r="V236" s="3">
        <f t="shared" si="3"/>
        <v>0</v>
      </c>
    </row>
    <row r="237" spans="1:46">
      <c r="A237" s="6">
        <v>205</v>
      </c>
      <c r="B237" s="15">
        <v>41479</v>
      </c>
      <c r="C237" s="8">
        <v>575</v>
      </c>
      <c r="D237" s="28">
        <v>315.75</v>
      </c>
      <c r="E237" s="24">
        <v>77.88333333333334</v>
      </c>
      <c r="F237" s="24">
        <v>79.2</v>
      </c>
      <c r="G237" s="24"/>
      <c r="V237" s="3">
        <f t="shared" si="3"/>
        <v>0</v>
      </c>
    </row>
    <row r="238" spans="1:46">
      <c r="A238" s="6">
        <v>206</v>
      </c>
      <c r="B238" s="15">
        <v>41480</v>
      </c>
      <c r="C238" s="8">
        <v>640</v>
      </c>
      <c r="D238" s="28">
        <v>328.53125</v>
      </c>
      <c r="E238" s="24">
        <v>78.604166666666671</v>
      </c>
      <c r="F238" s="24">
        <v>79.400000000000006</v>
      </c>
      <c r="G238" s="24"/>
      <c r="V238" s="3">
        <f t="shared" si="3"/>
        <v>0</v>
      </c>
    </row>
    <row r="239" spans="1:46">
      <c r="A239" s="6">
        <v>207</v>
      </c>
      <c r="B239" s="15">
        <v>41481</v>
      </c>
      <c r="C239" s="8">
        <v>667</v>
      </c>
      <c r="D239" s="28">
        <v>335.45833333333331</v>
      </c>
      <c r="E239" s="24">
        <v>78.020833333333329</v>
      </c>
      <c r="F239" s="24">
        <v>79.2</v>
      </c>
      <c r="G239" s="24"/>
      <c r="V239" s="3">
        <f t="shared" si="3"/>
        <v>0</v>
      </c>
    </row>
    <row r="240" spans="1:46">
      <c r="A240" s="6">
        <v>208</v>
      </c>
      <c r="B240" s="15">
        <v>41482</v>
      </c>
      <c r="C240" s="8">
        <v>612</v>
      </c>
      <c r="D240" s="28">
        <v>339.02083333333331</v>
      </c>
      <c r="E240" s="24">
        <v>78.304166666666674</v>
      </c>
      <c r="F240" s="24">
        <v>79.400000000000006</v>
      </c>
      <c r="G240" s="24"/>
      <c r="V240" s="3">
        <f t="shared" si="3"/>
        <v>0</v>
      </c>
    </row>
    <row r="241" spans="1:47">
      <c r="A241" s="6">
        <v>209</v>
      </c>
      <c r="B241" s="15">
        <v>41483</v>
      </c>
      <c r="C241" s="8">
        <v>551</v>
      </c>
      <c r="D241" s="28">
        <v>341.5</v>
      </c>
      <c r="E241" s="24">
        <v>77.86666666666666</v>
      </c>
      <c r="F241" s="24">
        <v>79</v>
      </c>
      <c r="G241" s="24"/>
      <c r="V241" s="3">
        <f t="shared" si="3"/>
        <v>0</v>
      </c>
    </row>
    <row r="242" spans="1:47">
      <c r="A242" s="6">
        <v>210</v>
      </c>
      <c r="B242" s="15">
        <v>41484</v>
      </c>
      <c r="C242" s="8">
        <v>548</v>
      </c>
      <c r="D242" s="28">
        <v>350.44791666666669</v>
      </c>
      <c r="E242" s="24">
        <v>77.02500000000002</v>
      </c>
      <c r="F242" s="24">
        <v>78.5</v>
      </c>
      <c r="G242" s="24"/>
      <c r="V242" s="3">
        <f t="shared" si="3"/>
        <v>0</v>
      </c>
    </row>
    <row r="243" spans="1:47">
      <c r="A243" s="6">
        <v>211</v>
      </c>
      <c r="B243" s="15">
        <v>41485</v>
      </c>
      <c r="C243" s="8">
        <v>550</v>
      </c>
      <c r="D243" s="28">
        <v>362.77083333333331</v>
      </c>
      <c r="E243" s="24">
        <v>76.379166666666649</v>
      </c>
      <c r="F243" s="24">
        <v>77.8</v>
      </c>
      <c r="G243" s="24"/>
      <c r="V243" s="3">
        <f t="shared" si="3"/>
        <v>0</v>
      </c>
    </row>
    <row r="244" spans="1:47">
      <c r="A244" s="6">
        <v>212</v>
      </c>
      <c r="B244" s="15">
        <v>41486</v>
      </c>
      <c r="C244" s="8">
        <v>522</v>
      </c>
      <c r="D244" s="28">
        <v>362.64516129032256</v>
      </c>
      <c r="E244" s="24">
        <v>76.941666666666677</v>
      </c>
      <c r="F244" s="24">
        <v>78.5</v>
      </c>
      <c r="G244" s="24"/>
      <c r="V244" s="3">
        <f t="shared" si="3"/>
        <v>0</v>
      </c>
    </row>
    <row r="245" spans="1:47">
      <c r="A245" s="6">
        <v>213</v>
      </c>
      <c r="B245" s="15">
        <v>41487</v>
      </c>
      <c r="C245" s="8">
        <v>506</v>
      </c>
      <c r="D245" s="28">
        <v>364.04166666666669</v>
      </c>
      <c r="E245" s="24">
        <v>76.266666666666666</v>
      </c>
      <c r="F245" s="24">
        <v>77.5</v>
      </c>
      <c r="G245" s="24"/>
      <c r="V245" s="3">
        <f t="shared" si="3"/>
        <v>0</v>
      </c>
    </row>
    <row r="246" spans="1:47">
      <c r="A246" s="6">
        <v>214</v>
      </c>
      <c r="B246" s="15">
        <v>41488</v>
      </c>
      <c r="C246" s="8">
        <v>491</v>
      </c>
      <c r="D246" s="28">
        <v>372.36458333333331</v>
      </c>
      <c r="E246" s="24">
        <v>75.637500000000017</v>
      </c>
      <c r="F246" s="24">
        <v>76.900000000000006</v>
      </c>
      <c r="G246" s="24"/>
      <c r="V246" s="3">
        <f t="shared" si="3"/>
        <v>0</v>
      </c>
    </row>
    <row r="247" spans="1:47">
      <c r="A247" s="6">
        <v>215</v>
      </c>
      <c r="B247" s="15">
        <v>41489</v>
      </c>
      <c r="C247" s="8">
        <v>471</v>
      </c>
      <c r="D247" s="28">
        <v>377.6875</v>
      </c>
      <c r="E247" s="24">
        <v>75.362500000000011</v>
      </c>
      <c r="F247" s="24">
        <v>76.599999999999994</v>
      </c>
      <c r="G247" s="24"/>
      <c r="V247" s="3">
        <f t="shared" si="3"/>
        <v>0</v>
      </c>
    </row>
    <row r="248" spans="1:47">
      <c r="A248" s="6">
        <v>216</v>
      </c>
      <c r="B248" s="15">
        <v>41490</v>
      </c>
      <c r="C248" s="8">
        <v>497</v>
      </c>
      <c r="D248" s="28">
        <v>382.92708333333331</v>
      </c>
      <c r="E248" s="24">
        <v>74.462499999999991</v>
      </c>
      <c r="F248" s="24">
        <v>75.8</v>
      </c>
      <c r="G248" s="24"/>
      <c r="V248" s="3">
        <f t="shared" si="3"/>
        <v>0</v>
      </c>
    </row>
    <row r="249" spans="1:47">
      <c r="A249" s="6">
        <v>217</v>
      </c>
      <c r="B249" s="15">
        <v>41491</v>
      </c>
      <c r="C249" s="8">
        <v>517</v>
      </c>
      <c r="D249" s="28">
        <v>393.96875</v>
      </c>
      <c r="E249" s="24">
        <v>74.604166666666657</v>
      </c>
      <c r="F249" s="24">
        <v>76</v>
      </c>
      <c r="G249" s="24"/>
      <c r="V249" s="3">
        <f t="shared" si="3"/>
        <v>0</v>
      </c>
    </row>
    <row r="250" spans="1:47">
      <c r="A250" s="6">
        <v>218</v>
      </c>
      <c r="B250" s="15">
        <v>41492</v>
      </c>
      <c r="C250" s="8">
        <v>516</v>
      </c>
      <c r="D250" s="28">
        <v>401.66666666666669</v>
      </c>
      <c r="E250" s="24">
        <v>75.420833333333363</v>
      </c>
      <c r="F250" s="24">
        <v>76.900000000000006</v>
      </c>
      <c r="G250" s="24"/>
      <c r="V250" s="3">
        <f t="shared" si="3"/>
        <v>0</v>
      </c>
    </row>
    <row r="251" spans="1:47">
      <c r="A251" s="6">
        <v>219</v>
      </c>
      <c r="B251" s="15">
        <v>41493</v>
      </c>
      <c r="C251" s="8">
        <v>518</v>
      </c>
      <c r="D251" s="28">
        <v>390.47916666666669</v>
      </c>
      <c r="E251" s="24">
        <v>74.95416666666668</v>
      </c>
      <c r="F251" s="24">
        <v>76.2</v>
      </c>
      <c r="G251" s="24"/>
      <c r="V251" s="3">
        <f t="shared" si="3"/>
        <v>0</v>
      </c>
    </row>
    <row r="252" spans="1:47">
      <c r="A252" s="6">
        <v>220</v>
      </c>
      <c r="B252" s="15">
        <v>41494</v>
      </c>
      <c r="C252" s="8">
        <v>493</v>
      </c>
      <c r="D252" s="28">
        <v>403.02083333333331</v>
      </c>
      <c r="E252" s="24">
        <v>74.662499999999994</v>
      </c>
      <c r="F252" s="24">
        <v>76.2</v>
      </c>
      <c r="G252" s="24"/>
      <c r="V252" s="3">
        <f t="shared" si="3"/>
        <v>0</v>
      </c>
    </row>
    <row r="253" spans="1:47">
      <c r="A253" s="6">
        <v>221</v>
      </c>
      <c r="B253" s="15">
        <v>41495</v>
      </c>
      <c r="C253" s="8">
        <v>451</v>
      </c>
      <c r="D253" s="28">
        <v>391.54166666666669</v>
      </c>
      <c r="E253" s="24">
        <v>75.112499999999997</v>
      </c>
      <c r="F253" s="24">
        <v>76.5</v>
      </c>
      <c r="G253" s="24"/>
      <c r="L253" s="25"/>
      <c r="V253" s="3">
        <f t="shared" si="3"/>
        <v>0</v>
      </c>
      <c r="AA253" s="25"/>
      <c r="AB253" s="25"/>
      <c r="AJ253" s="27"/>
      <c r="AM253" s="25"/>
      <c r="AU253" s="23"/>
    </row>
    <row r="254" spans="1:47">
      <c r="A254" s="6">
        <v>222</v>
      </c>
      <c r="B254" s="15">
        <v>41496</v>
      </c>
      <c r="C254" s="8">
        <v>432</v>
      </c>
      <c r="D254" s="28">
        <v>399.58333333333331</v>
      </c>
      <c r="E254" s="24">
        <v>74.787499999999994</v>
      </c>
      <c r="F254" s="24">
        <v>75.7</v>
      </c>
      <c r="G254" s="24"/>
      <c r="V254" s="3">
        <f t="shared" si="3"/>
        <v>0</v>
      </c>
    </row>
    <row r="255" spans="1:47">
      <c r="A255" s="6">
        <v>223</v>
      </c>
      <c r="B255" s="15">
        <v>41497</v>
      </c>
      <c r="C255" s="8">
        <v>451</v>
      </c>
      <c r="D255" s="28">
        <v>393.63541666666669</v>
      </c>
      <c r="E255" s="24">
        <v>75.24166666666666</v>
      </c>
      <c r="F255" s="24">
        <v>76.599999999999994</v>
      </c>
      <c r="G255" s="24"/>
      <c r="V255" s="3">
        <f t="shared" si="3"/>
        <v>0</v>
      </c>
    </row>
    <row r="256" spans="1:47">
      <c r="A256" s="6">
        <v>224</v>
      </c>
      <c r="B256" s="15">
        <v>41498</v>
      </c>
      <c r="C256" s="8">
        <v>462</v>
      </c>
      <c r="D256" s="28">
        <v>401.61458333333331</v>
      </c>
      <c r="E256" s="24">
        <v>75.641666666666666</v>
      </c>
      <c r="F256" s="24">
        <v>76.400000000000006</v>
      </c>
      <c r="G256" s="24"/>
      <c r="V256" s="3">
        <f t="shared" si="3"/>
        <v>0</v>
      </c>
    </row>
    <row r="257" spans="1:46">
      <c r="A257" s="6">
        <v>225</v>
      </c>
      <c r="B257" s="15">
        <v>41499</v>
      </c>
      <c r="C257" s="8">
        <v>469</v>
      </c>
      <c r="D257" s="28">
        <v>409.65625</v>
      </c>
      <c r="E257" s="24">
        <v>75.712500000000006</v>
      </c>
      <c r="F257" s="24">
        <v>76.5</v>
      </c>
      <c r="G257" s="24"/>
      <c r="V257" s="3">
        <f t="shared" si="3"/>
        <v>0</v>
      </c>
    </row>
    <row r="258" spans="1:46">
      <c r="A258" s="6">
        <v>226</v>
      </c>
      <c r="B258" s="15">
        <v>41500</v>
      </c>
      <c r="C258" s="8">
        <v>504</v>
      </c>
      <c r="D258" s="28">
        <v>410.34375</v>
      </c>
      <c r="E258" s="24">
        <v>75.924999999999997</v>
      </c>
      <c r="F258" s="24">
        <v>77</v>
      </c>
      <c r="G258" s="24"/>
      <c r="V258" s="3">
        <f t="shared" si="3"/>
        <v>0</v>
      </c>
    </row>
    <row r="259" spans="1:46">
      <c r="A259" s="6">
        <v>227</v>
      </c>
      <c r="B259" s="15">
        <v>41501</v>
      </c>
      <c r="C259" s="8">
        <v>522</v>
      </c>
      <c r="D259" s="28">
        <v>408.14583333333331</v>
      </c>
      <c r="E259" s="24">
        <v>76.129166666666677</v>
      </c>
      <c r="F259" s="24">
        <v>77.400000000000006</v>
      </c>
      <c r="G259" s="24"/>
      <c r="V259" s="3">
        <f t="shared" si="3"/>
        <v>0</v>
      </c>
    </row>
    <row r="260" spans="1:46">
      <c r="A260" s="6">
        <v>228</v>
      </c>
      <c r="B260" s="15">
        <v>41502</v>
      </c>
      <c r="C260" s="8">
        <v>505</v>
      </c>
      <c r="D260" s="28">
        <v>401.32291666666669</v>
      </c>
      <c r="E260" s="24">
        <v>76.612499999999997</v>
      </c>
      <c r="F260" s="24">
        <v>78</v>
      </c>
      <c r="G260" s="24"/>
      <c r="V260" s="3">
        <f t="shared" si="3"/>
        <v>0</v>
      </c>
    </row>
    <row r="261" spans="1:46">
      <c r="A261" s="6">
        <v>229</v>
      </c>
      <c r="B261" s="15">
        <v>41503</v>
      </c>
      <c r="C261" s="8">
        <v>479</v>
      </c>
      <c r="D261" s="28">
        <v>398.95833333333331</v>
      </c>
      <c r="E261" s="24">
        <v>76.704166666666666</v>
      </c>
      <c r="F261" s="24">
        <v>77.900000000000006</v>
      </c>
      <c r="G261" s="24"/>
      <c r="V261" s="3">
        <f t="shared" si="3"/>
        <v>0</v>
      </c>
    </row>
    <row r="262" spans="1:46">
      <c r="A262" s="6">
        <v>230</v>
      </c>
      <c r="B262" s="15">
        <v>41504</v>
      </c>
      <c r="C262" s="8">
        <v>438</v>
      </c>
      <c r="D262" s="28">
        <v>401.35416666666669</v>
      </c>
      <c r="E262" s="24">
        <v>76.916666666666671</v>
      </c>
      <c r="F262" s="24">
        <v>78</v>
      </c>
      <c r="G262" s="24"/>
      <c r="V262" s="3">
        <f t="shared" si="3"/>
        <v>0</v>
      </c>
    </row>
    <row r="263" spans="1:46">
      <c r="A263" s="6">
        <v>231</v>
      </c>
      <c r="B263" s="15">
        <v>41505</v>
      </c>
      <c r="C263" s="8">
        <v>394</v>
      </c>
      <c r="D263" s="28">
        <v>402.45833333333331</v>
      </c>
      <c r="E263" s="24">
        <v>77.466666666666669</v>
      </c>
      <c r="F263" s="24">
        <v>78.900000000000006</v>
      </c>
      <c r="G263" s="24"/>
      <c r="V263" s="3">
        <f t="shared" si="3"/>
        <v>0</v>
      </c>
    </row>
    <row r="264" spans="1:46">
      <c r="A264" s="6">
        <v>232</v>
      </c>
      <c r="B264" s="15">
        <v>41506</v>
      </c>
      <c r="C264" s="8">
        <v>357</v>
      </c>
      <c r="D264" s="28">
        <v>395.04166666666669</v>
      </c>
      <c r="E264" s="24">
        <v>78.216666666666669</v>
      </c>
      <c r="F264" s="24">
        <v>79.2</v>
      </c>
      <c r="G264" s="24"/>
      <c r="V264" s="3">
        <f t="shared" si="3"/>
        <v>0</v>
      </c>
    </row>
    <row r="265" spans="1:46">
      <c r="A265" s="6">
        <v>233</v>
      </c>
      <c r="B265" s="18">
        <v>41507</v>
      </c>
      <c r="C265" s="8">
        <v>297</v>
      </c>
      <c r="D265" s="28">
        <v>395.71875</v>
      </c>
      <c r="E265" s="24">
        <v>77.708333333333329</v>
      </c>
      <c r="F265" s="24">
        <v>78.5</v>
      </c>
      <c r="G265" s="24"/>
      <c r="H265" s="8">
        <v>10</v>
      </c>
      <c r="I265" s="8">
        <v>0.06</v>
      </c>
      <c r="J265" s="8">
        <v>2.7</v>
      </c>
      <c r="L265" s="8">
        <v>0.25</v>
      </c>
      <c r="M265" s="25">
        <v>2.9000000000000001E-2</v>
      </c>
      <c r="N265" s="8">
        <v>0.4</v>
      </c>
      <c r="O265" s="8">
        <v>2.2000000000000002</v>
      </c>
      <c r="P265" s="8">
        <v>2.5</v>
      </c>
      <c r="Q265" s="8">
        <v>6.8</v>
      </c>
      <c r="R265" s="8">
        <v>6.8</v>
      </c>
      <c r="S265" s="8">
        <v>350</v>
      </c>
      <c r="T265" s="8">
        <v>19</v>
      </c>
      <c r="U265" s="8">
        <v>14</v>
      </c>
      <c r="V265" s="3">
        <f t="shared" si="3"/>
        <v>105.06699999999999</v>
      </c>
      <c r="W265" s="8">
        <v>2.8</v>
      </c>
      <c r="X265" s="8">
        <v>61</v>
      </c>
      <c r="Y265" s="8">
        <v>70</v>
      </c>
      <c r="Z265" s="8">
        <v>85</v>
      </c>
      <c r="AA265" s="25">
        <v>4.9989999999999997</v>
      </c>
      <c r="AC265" s="8">
        <v>86</v>
      </c>
      <c r="AD265" s="8">
        <v>30</v>
      </c>
      <c r="AE265" s="8">
        <v>2.7</v>
      </c>
      <c r="AF265" s="8">
        <v>150</v>
      </c>
      <c r="AG265" s="8">
        <v>1.2</v>
      </c>
      <c r="AH265" s="8">
        <v>2.1</v>
      </c>
      <c r="AI265" s="8">
        <v>0.34</v>
      </c>
      <c r="AJ265" s="25">
        <v>0.19900000000000001</v>
      </c>
      <c r="AK265" s="8">
        <v>1.4</v>
      </c>
      <c r="AL265" s="8">
        <v>1.9</v>
      </c>
      <c r="AM265" s="25">
        <v>0.39900000000000002</v>
      </c>
      <c r="AN265" s="25">
        <v>19.998999999999999</v>
      </c>
      <c r="AP265" s="8">
        <v>7.9</v>
      </c>
      <c r="AQ265" s="8">
        <v>528</v>
      </c>
      <c r="AS265" s="8">
        <v>8.3000000000000007</v>
      </c>
      <c r="AT265" s="8">
        <v>24.8</v>
      </c>
    </row>
    <row r="266" spans="1:46">
      <c r="A266" s="6">
        <v>234</v>
      </c>
      <c r="B266" s="15">
        <v>41508</v>
      </c>
      <c r="C266" s="8">
        <v>268</v>
      </c>
      <c r="D266" s="28">
        <v>395.95833333333331</v>
      </c>
      <c r="E266" s="24">
        <v>77.537499999999994</v>
      </c>
      <c r="F266" s="24">
        <v>78.8</v>
      </c>
      <c r="G266" s="24"/>
      <c r="V266" s="3">
        <f t="shared" si="3"/>
        <v>0</v>
      </c>
    </row>
    <row r="267" spans="1:46">
      <c r="A267" s="6">
        <v>235</v>
      </c>
      <c r="B267" s="15">
        <v>41509</v>
      </c>
      <c r="C267" s="8">
        <v>268</v>
      </c>
      <c r="D267" s="28">
        <v>386.63541666666669</v>
      </c>
      <c r="E267" s="24">
        <v>77.024999999999991</v>
      </c>
      <c r="F267" s="24">
        <v>77.900000000000006</v>
      </c>
      <c r="G267" s="24"/>
      <c r="V267" s="3">
        <f t="shared" si="3"/>
        <v>0</v>
      </c>
    </row>
    <row r="268" spans="1:46">
      <c r="A268" s="6">
        <v>236</v>
      </c>
      <c r="B268" s="15">
        <v>41510</v>
      </c>
      <c r="C268" s="8">
        <v>246</v>
      </c>
      <c r="D268" s="28">
        <v>375.71875</v>
      </c>
      <c r="E268" s="24">
        <v>76.816666666666677</v>
      </c>
      <c r="F268" s="24">
        <v>77.900000000000006</v>
      </c>
      <c r="G268" s="24"/>
      <c r="V268" s="3">
        <f t="shared" si="3"/>
        <v>0</v>
      </c>
    </row>
    <row r="269" spans="1:46">
      <c r="A269" s="6">
        <v>237</v>
      </c>
      <c r="B269" s="15">
        <v>41511</v>
      </c>
      <c r="C269" s="8">
        <v>206</v>
      </c>
      <c r="D269" s="28">
        <v>378.92708333333331</v>
      </c>
      <c r="E269" s="24">
        <v>76.608333333333334</v>
      </c>
      <c r="F269" s="24">
        <v>77.400000000000006</v>
      </c>
      <c r="G269" s="24"/>
      <c r="V269" s="3">
        <f t="shared" si="3"/>
        <v>0</v>
      </c>
    </row>
    <row r="270" spans="1:46">
      <c r="A270" s="6">
        <v>238</v>
      </c>
      <c r="B270" s="15">
        <v>41512</v>
      </c>
      <c r="C270" s="8">
        <v>189</v>
      </c>
      <c r="D270" s="28">
        <v>380.01041666666669</v>
      </c>
      <c r="E270" s="24">
        <v>75.979166666666671</v>
      </c>
      <c r="F270" s="24">
        <v>76.900000000000006</v>
      </c>
      <c r="G270" s="24"/>
      <c r="V270" s="3">
        <f t="shared" si="3"/>
        <v>0</v>
      </c>
    </row>
    <row r="271" spans="1:46">
      <c r="A271" s="6">
        <v>239</v>
      </c>
      <c r="B271" s="15">
        <v>41513</v>
      </c>
      <c r="C271" s="8">
        <v>175</v>
      </c>
      <c r="D271" s="28">
        <v>389.82291666666669</v>
      </c>
      <c r="E271" s="24">
        <v>76.358333333333334</v>
      </c>
      <c r="F271" s="24">
        <v>77.400000000000006</v>
      </c>
      <c r="G271" s="24"/>
      <c r="V271" s="3">
        <f t="shared" si="3"/>
        <v>0</v>
      </c>
    </row>
    <row r="272" spans="1:46">
      <c r="A272" s="6">
        <v>240</v>
      </c>
      <c r="B272" s="15">
        <v>41514</v>
      </c>
      <c r="C272" s="8">
        <v>162</v>
      </c>
      <c r="D272" s="28">
        <v>401.9375</v>
      </c>
      <c r="E272" s="24">
        <v>76.383333333333326</v>
      </c>
      <c r="F272" s="24">
        <v>77.7</v>
      </c>
      <c r="G272" s="24"/>
      <c r="V272" s="3">
        <f t="shared" si="3"/>
        <v>0</v>
      </c>
    </row>
    <row r="273" spans="1:47">
      <c r="A273" s="6">
        <v>241</v>
      </c>
      <c r="B273" s="15">
        <v>41515</v>
      </c>
      <c r="C273" s="8">
        <v>161</v>
      </c>
      <c r="D273" s="28">
        <v>408.59375</v>
      </c>
      <c r="E273" s="24">
        <v>76.879166666666677</v>
      </c>
      <c r="F273" s="24">
        <v>77.7</v>
      </c>
      <c r="G273" s="24"/>
      <c r="V273" s="3">
        <f t="shared" si="3"/>
        <v>0</v>
      </c>
    </row>
    <row r="274" spans="1:47">
      <c r="A274" s="6">
        <v>242</v>
      </c>
      <c r="B274" s="15">
        <v>41516</v>
      </c>
      <c r="C274" s="8">
        <v>163</v>
      </c>
      <c r="D274" s="28">
        <v>396.05208333333331</v>
      </c>
      <c r="E274" s="24">
        <v>76.912500000000009</v>
      </c>
      <c r="F274" s="24">
        <v>77.8</v>
      </c>
      <c r="G274" s="24"/>
      <c r="V274" s="3">
        <f t="shared" si="3"/>
        <v>0</v>
      </c>
    </row>
    <row r="275" spans="1:47">
      <c r="A275" s="6">
        <v>243</v>
      </c>
      <c r="B275" s="15">
        <v>41517</v>
      </c>
      <c r="C275" s="8">
        <v>170</v>
      </c>
      <c r="D275" s="28">
        <v>403.60416666666669</v>
      </c>
      <c r="E275" s="24">
        <v>77.504166666666663</v>
      </c>
      <c r="F275" s="24">
        <v>78.3</v>
      </c>
      <c r="G275" s="24"/>
      <c r="V275" s="3">
        <f t="shared" si="3"/>
        <v>0</v>
      </c>
    </row>
    <row r="276" spans="1:47">
      <c r="A276" s="6">
        <v>244</v>
      </c>
      <c r="B276" s="15">
        <v>41518</v>
      </c>
      <c r="C276" s="8">
        <v>189</v>
      </c>
      <c r="D276" s="28">
        <v>405.79166666666669</v>
      </c>
      <c r="E276" s="24">
        <v>77.641666666666652</v>
      </c>
      <c r="F276" s="24">
        <v>78.5</v>
      </c>
      <c r="G276" s="24"/>
      <c r="V276" s="3">
        <f t="shared" si="3"/>
        <v>0</v>
      </c>
    </row>
    <row r="277" spans="1:47">
      <c r="A277" s="6">
        <v>245</v>
      </c>
      <c r="B277" s="15">
        <v>41519</v>
      </c>
      <c r="C277" s="8">
        <v>219</v>
      </c>
      <c r="D277" s="28">
        <v>419.84375</v>
      </c>
      <c r="E277" s="24">
        <v>77.179166666666674</v>
      </c>
      <c r="F277" s="24">
        <v>78</v>
      </c>
      <c r="G277" s="24"/>
      <c r="V277" s="3">
        <f t="shared" si="3"/>
        <v>0</v>
      </c>
    </row>
    <row r="278" spans="1:47">
      <c r="A278" s="6">
        <v>246</v>
      </c>
      <c r="B278" s="15">
        <v>41520</v>
      </c>
      <c r="C278" s="8">
        <v>243</v>
      </c>
      <c r="D278" s="28">
        <v>426.90625</v>
      </c>
      <c r="E278" s="24">
        <v>76.879166666666677</v>
      </c>
      <c r="F278" s="24">
        <v>77.8</v>
      </c>
      <c r="G278" s="24"/>
      <c r="V278" s="3">
        <f t="shared" si="3"/>
        <v>0</v>
      </c>
    </row>
    <row r="279" spans="1:47">
      <c r="A279" s="6">
        <v>247</v>
      </c>
      <c r="B279" s="15">
        <v>41521</v>
      </c>
      <c r="C279" s="8">
        <v>255</v>
      </c>
      <c r="D279" s="28">
        <v>428.78125</v>
      </c>
      <c r="E279" s="24">
        <v>76.425000000000011</v>
      </c>
      <c r="F279" s="24">
        <v>77.3</v>
      </c>
      <c r="G279" s="24"/>
      <c r="V279" s="3">
        <f t="shared" si="3"/>
        <v>0</v>
      </c>
    </row>
    <row r="280" spans="1:47">
      <c r="A280" s="6">
        <v>248</v>
      </c>
      <c r="B280" s="15">
        <v>41522</v>
      </c>
      <c r="C280" s="8">
        <v>275</v>
      </c>
      <c r="D280" s="28">
        <v>426.60416666666669</v>
      </c>
      <c r="E280" s="24">
        <v>75.850000000000009</v>
      </c>
      <c r="F280" s="24">
        <v>76.5</v>
      </c>
      <c r="G280" s="24"/>
      <c r="H280" s="25"/>
      <c r="L280" s="25"/>
      <c r="V280" s="3">
        <f t="shared" si="3"/>
        <v>0</v>
      </c>
      <c r="AA280" s="25"/>
      <c r="AB280" s="25"/>
      <c r="AI280" s="25"/>
      <c r="AJ280" s="27"/>
      <c r="AU280" s="23"/>
    </row>
    <row r="281" spans="1:47">
      <c r="A281" s="6">
        <v>249</v>
      </c>
      <c r="B281" s="15">
        <v>41523</v>
      </c>
      <c r="C281" s="8">
        <v>279</v>
      </c>
      <c r="D281" s="28">
        <v>428.47916666666669</v>
      </c>
      <c r="E281" s="24">
        <v>75.270833333333343</v>
      </c>
      <c r="F281" s="24">
        <v>76</v>
      </c>
      <c r="G281" s="24"/>
      <c r="V281" s="3">
        <f t="shared" si="3"/>
        <v>0</v>
      </c>
    </row>
    <row r="282" spans="1:47">
      <c r="A282" s="6">
        <v>250</v>
      </c>
      <c r="B282" s="15">
        <v>41524</v>
      </c>
      <c r="C282" s="8">
        <v>259</v>
      </c>
      <c r="D282" s="28">
        <v>433.97916666666669</v>
      </c>
      <c r="E282" s="24">
        <v>75.312500000000014</v>
      </c>
      <c r="F282" s="24">
        <v>76.400000000000006</v>
      </c>
      <c r="G282" s="24"/>
      <c r="V282" s="3">
        <f t="shared" si="3"/>
        <v>0</v>
      </c>
    </row>
    <row r="283" spans="1:47">
      <c r="A283" s="6">
        <v>251</v>
      </c>
      <c r="B283" s="15">
        <v>41525</v>
      </c>
      <c r="C283" s="8">
        <v>240</v>
      </c>
      <c r="D283" s="28">
        <v>448.34375</v>
      </c>
      <c r="E283" s="24">
        <v>75.766666666666666</v>
      </c>
      <c r="F283" s="24">
        <v>76.7</v>
      </c>
      <c r="G283" s="24"/>
      <c r="V283" s="3">
        <f t="shared" si="3"/>
        <v>0</v>
      </c>
    </row>
    <row r="284" spans="1:47">
      <c r="A284" s="6">
        <v>252</v>
      </c>
      <c r="B284" s="15">
        <v>41526</v>
      </c>
      <c r="C284" s="8">
        <v>230</v>
      </c>
      <c r="D284" s="28">
        <v>453.30208333333331</v>
      </c>
      <c r="E284" s="24">
        <v>75.804166666666674</v>
      </c>
      <c r="F284" s="24">
        <v>76.5</v>
      </c>
      <c r="G284" s="24"/>
      <c r="V284" s="3">
        <f t="shared" si="3"/>
        <v>0</v>
      </c>
    </row>
    <row r="285" spans="1:47">
      <c r="A285" s="6">
        <v>253</v>
      </c>
      <c r="B285" s="15">
        <v>41527</v>
      </c>
      <c r="C285" s="8">
        <v>244</v>
      </c>
      <c r="D285" s="28">
        <v>462.22916666666669</v>
      </c>
      <c r="E285" s="24">
        <v>75.754166666666663</v>
      </c>
      <c r="F285" s="24">
        <v>76.8</v>
      </c>
      <c r="G285" s="24"/>
      <c r="V285" s="3">
        <f t="shared" si="3"/>
        <v>0</v>
      </c>
    </row>
    <row r="286" spans="1:47">
      <c r="A286" s="6">
        <v>254</v>
      </c>
      <c r="B286" s="18">
        <v>41528</v>
      </c>
      <c r="C286" s="8">
        <v>277</v>
      </c>
      <c r="D286" s="28">
        <v>465</v>
      </c>
      <c r="E286" s="24">
        <v>75.199999999999989</v>
      </c>
      <c r="F286" s="24">
        <v>75.8</v>
      </c>
      <c r="G286" s="24"/>
      <c r="H286" s="8">
        <v>17</v>
      </c>
      <c r="I286" s="8">
        <v>0.05</v>
      </c>
      <c r="J286" s="8">
        <v>7.8</v>
      </c>
      <c r="K286" s="8">
        <v>0.28999999999999998</v>
      </c>
      <c r="L286" s="25">
        <v>2.9899999999999999E-2</v>
      </c>
      <c r="M286" s="8">
        <v>0.11</v>
      </c>
      <c r="N286" s="8">
        <v>0.4</v>
      </c>
      <c r="O286" s="8">
        <v>2.2999999999999998</v>
      </c>
      <c r="P286" s="8">
        <v>2.2999999999999998</v>
      </c>
      <c r="Q286" s="8">
        <v>4.5</v>
      </c>
      <c r="R286" s="8">
        <v>4.5</v>
      </c>
      <c r="S286" s="8">
        <v>17</v>
      </c>
      <c r="T286" s="8">
        <v>22</v>
      </c>
      <c r="U286" s="8">
        <v>17</v>
      </c>
      <c r="V286" s="3">
        <f t="shared" si="3"/>
        <v>124.90599999999999</v>
      </c>
      <c r="W286" s="8">
        <v>3.5</v>
      </c>
      <c r="X286" s="8">
        <v>82</v>
      </c>
      <c r="Y286" s="8">
        <v>78</v>
      </c>
      <c r="Z286" s="8">
        <v>95</v>
      </c>
      <c r="AA286" s="25">
        <v>4.9989999999999997</v>
      </c>
      <c r="AB286" s="25">
        <v>4.9989999999999997</v>
      </c>
      <c r="AC286" s="8">
        <v>120</v>
      </c>
      <c r="AD286" s="8">
        <v>45</v>
      </c>
      <c r="AE286" s="8">
        <v>2.9</v>
      </c>
      <c r="AF286" s="8">
        <v>170</v>
      </c>
      <c r="AG286" s="8">
        <v>1.2</v>
      </c>
      <c r="AH286" s="8">
        <v>2.2000000000000002</v>
      </c>
      <c r="AI286" s="8">
        <v>0.35</v>
      </c>
      <c r="AJ286" s="25">
        <v>0.19900000000000001</v>
      </c>
      <c r="AK286" s="8">
        <v>1.7</v>
      </c>
      <c r="AL286" s="8">
        <v>2.1</v>
      </c>
      <c r="AM286" s="8">
        <v>0.5</v>
      </c>
      <c r="AN286" s="25">
        <v>19.998999999999999</v>
      </c>
      <c r="AP286" s="8">
        <v>8</v>
      </c>
      <c r="AQ286" s="8">
        <v>687</v>
      </c>
      <c r="AR286" s="8">
        <v>15.3</v>
      </c>
      <c r="AS286" s="8">
        <v>8.5</v>
      </c>
      <c r="AT286" s="8">
        <v>23</v>
      </c>
    </row>
    <row r="287" spans="1:47">
      <c r="A287" s="6">
        <v>255</v>
      </c>
      <c r="B287" s="15">
        <v>41529</v>
      </c>
      <c r="C287" s="8">
        <v>302</v>
      </c>
      <c r="D287" s="28">
        <v>459.86458333333331</v>
      </c>
      <c r="E287" s="24">
        <v>74.237499999999983</v>
      </c>
      <c r="F287" s="24">
        <v>75</v>
      </c>
      <c r="G287" s="24"/>
      <c r="V287" s="3">
        <f t="shared" si="3"/>
        <v>0</v>
      </c>
    </row>
    <row r="288" spans="1:47">
      <c r="A288" s="6">
        <v>256</v>
      </c>
      <c r="B288" s="15">
        <v>41530</v>
      </c>
      <c r="C288" s="8">
        <v>308</v>
      </c>
      <c r="D288" s="28">
        <v>454.98958333333331</v>
      </c>
      <c r="E288" s="24">
        <v>75.00833333333334</v>
      </c>
      <c r="F288" s="24">
        <v>76</v>
      </c>
      <c r="G288" s="24"/>
      <c r="V288" s="3">
        <f t="shared" si="3"/>
        <v>0</v>
      </c>
    </row>
    <row r="289" spans="1:22">
      <c r="A289" s="6">
        <v>257</v>
      </c>
      <c r="B289" s="15">
        <v>41531</v>
      </c>
      <c r="C289" s="8">
        <v>311</v>
      </c>
      <c r="D289" s="28">
        <v>466.89583333333331</v>
      </c>
      <c r="E289" s="24">
        <v>75.941666666666663</v>
      </c>
      <c r="F289" s="24">
        <v>76.8</v>
      </c>
      <c r="G289" s="24"/>
      <c r="V289" s="3">
        <f t="shared" si="3"/>
        <v>0</v>
      </c>
    </row>
    <row r="290" spans="1:22">
      <c r="A290" s="6">
        <v>258</v>
      </c>
      <c r="B290" s="15">
        <v>41532</v>
      </c>
      <c r="C290" s="8">
        <v>314</v>
      </c>
      <c r="D290" s="28">
        <v>473.90625</v>
      </c>
      <c r="E290" s="24">
        <v>75.370833333333337</v>
      </c>
      <c r="F290" s="24">
        <v>75.900000000000006</v>
      </c>
      <c r="G290" s="24"/>
      <c r="V290" s="3">
        <f t="shared" si="3"/>
        <v>0</v>
      </c>
    </row>
    <row r="291" spans="1:22">
      <c r="A291" s="6">
        <v>259</v>
      </c>
      <c r="B291" s="15">
        <v>41533</v>
      </c>
      <c r="C291" s="8">
        <v>296</v>
      </c>
      <c r="D291" s="28">
        <v>476.45833333333331</v>
      </c>
      <c r="E291" s="24">
        <v>74.829166666666666</v>
      </c>
      <c r="F291" s="24">
        <v>75.599999999999994</v>
      </c>
      <c r="G291" s="24"/>
      <c r="V291" s="3">
        <f t="shared" si="3"/>
        <v>0</v>
      </c>
    </row>
    <row r="292" spans="1:22">
      <c r="A292" s="6">
        <v>260</v>
      </c>
      <c r="B292" s="15">
        <v>41534</v>
      </c>
      <c r="C292" s="8">
        <v>277</v>
      </c>
      <c r="D292" s="28">
        <v>477.25</v>
      </c>
      <c r="E292" s="24">
        <v>74.266666666666666</v>
      </c>
      <c r="F292" s="24">
        <v>75</v>
      </c>
      <c r="G292" s="24"/>
      <c r="V292" s="3">
        <f t="shared" si="3"/>
        <v>0</v>
      </c>
    </row>
    <row r="293" spans="1:22">
      <c r="A293" s="6">
        <v>261</v>
      </c>
      <c r="B293" s="15">
        <v>41535</v>
      </c>
      <c r="C293" s="8">
        <v>292</v>
      </c>
      <c r="D293" s="28">
        <v>481.95833333333331</v>
      </c>
      <c r="E293" s="24">
        <v>72.524999999999991</v>
      </c>
      <c r="F293" s="24">
        <v>73.3</v>
      </c>
      <c r="G293" s="24"/>
      <c r="V293" s="3">
        <f t="shared" si="3"/>
        <v>0</v>
      </c>
    </row>
    <row r="294" spans="1:22">
      <c r="A294" s="6">
        <v>262</v>
      </c>
      <c r="B294" s="15">
        <v>41536</v>
      </c>
      <c r="C294" s="8">
        <v>318</v>
      </c>
      <c r="D294" s="28">
        <v>488.05208333333331</v>
      </c>
      <c r="E294" s="24">
        <v>71.454166666666666</v>
      </c>
      <c r="F294" s="24">
        <v>72.8</v>
      </c>
      <c r="G294" s="24"/>
      <c r="V294" s="3">
        <f t="shared" si="3"/>
        <v>0</v>
      </c>
    </row>
    <row r="295" spans="1:22">
      <c r="A295" s="6">
        <v>263</v>
      </c>
      <c r="B295" s="15">
        <v>41537</v>
      </c>
      <c r="C295" s="8">
        <v>336</v>
      </c>
      <c r="D295" s="28">
        <v>484.8125</v>
      </c>
      <c r="E295" s="24">
        <v>71.991666666666674</v>
      </c>
      <c r="F295" s="24">
        <v>72.5</v>
      </c>
      <c r="G295" s="24"/>
      <c r="V295" s="3">
        <f t="shared" si="3"/>
        <v>0</v>
      </c>
    </row>
    <row r="296" spans="1:22">
      <c r="A296" s="6">
        <v>264</v>
      </c>
      <c r="B296" s="15">
        <v>41538</v>
      </c>
      <c r="C296" s="8">
        <v>338</v>
      </c>
      <c r="D296" s="28">
        <v>481.75</v>
      </c>
      <c r="E296" s="24">
        <v>71.087499999999991</v>
      </c>
      <c r="F296" s="24">
        <v>71.900000000000006</v>
      </c>
      <c r="G296" s="24"/>
      <c r="V296" s="3">
        <f t="shared" si="3"/>
        <v>0</v>
      </c>
    </row>
    <row r="297" spans="1:22">
      <c r="A297" s="6">
        <v>265</v>
      </c>
      <c r="B297" s="15">
        <v>41539</v>
      </c>
      <c r="C297" s="8">
        <v>326</v>
      </c>
      <c r="D297" s="28">
        <v>472.375</v>
      </c>
      <c r="E297" s="24">
        <v>70.374999999999986</v>
      </c>
      <c r="F297" s="24">
        <v>70.900000000000006</v>
      </c>
      <c r="G297" s="24"/>
      <c r="V297" s="3">
        <f t="shared" si="3"/>
        <v>0</v>
      </c>
    </row>
    <row r="298" spans="1:22">
      <c r="A298" s="6">
        <v>266</v>
      </c>
      <c r="B298" s="15">
        <v>41540</v>
      </c>
      <c r="C298" s="8">
        <v>327</v>
      </c>
      <c r="D298" s="28">
        <v>482</v>
      </c>
      <c r="E298" s="24">
        <v>70.425000000000011</v>
      </c>
      <c r="F298" s="24">
        <v>71.5</v>
      </c>
      <c r="G298" s="24"/>
      <c r="V298" s="3">
        <f t="shared" ref="V298:V361" si="4">T298*2.497+U298*4.116</f>
        <v>0</v>
      </c>
    </row>
    <row r="299" spans="1:22">
      <c r="A299" s="6">
        <v>267</v>
      </c>
      <c r="B299" s="15">
        <v>41541</v>
      </c>
      <c r="C299" s="8">
        <v>315</v>
      </c>
      <c r="D299" s="28">
        <v>477</v>
      </c>
      <c r="E299" s="24">
        <v>71.104166666666657</v>
      </c>
      <c r="F299" s="24">
        <v>72.099999999999994</v>
      </c>
      <c r="G299" s="24"/>
      <c r="V299" s="3">
        <f t="shared" si="4"/>
        <v>0</v>
      </c>
    </row>
    <row r="300" spans="1:22">
      <c r="A300" s="6">
        <v>268</v>
      </c>
      <c r="B300" s="15">
        <v>41542</v>
      </c>
      <c r="C300" s="8">
        <v>292</v>
      </c>
      <c r="D300" s="28">
        <v>468.3125</v>
      </c>
      <c r="E300" s="24">
        <v>70.283333333333317</v>
      </c>
      <c r="F300" s="24">
        <v>71.099999999999994</v>
      </c>
      <c r="G300" s="24"/>
      <c r="V300" s="3">
        <f t="shared" si="4"/>
        <v>0</v>
      </c>
    </row>
    <row r="301" spans="1:22">
      <c r="A301" s="6">
        <v>269</v>
      </c>
      <c r="B301" s="15">
        <v>41543</v>
      </c>
      <c r="C301" s="8">
        <v>283</v>
      </c>
      <c r="D301" s="28">
        <v>461.96875</v>
      </c>
      <c r="E301" s="24">
        <v>67.899999999999991</v>
      </c>
      <c r="F301" s="24">
        <v>70</v>
      </c>
      <c r="G301" s="24"/>
      <c r="V301" s="3">
        <f t="shared" si="4"/>
        <v>0</v>
      </c>
    </row>
    <row r="302" spans="1:22">
      <c r="A302" s="6">
        <v>270</v>
      </c>
      <c r="B302" s="15">
        <v>41544</v>
      </c>
      <c r="C302" s="8">
        <v>284</v>
      </c>
      <c r="D302" s="28">
        <v>452.90625</v>
      </c>
      <c r="E302" s="24">
        <v>67.691666666666663</v>
      </c>
      <c r="F302" s="24">
        <v>68.8</v>
      </c>
      <c r="G302" s="24"/>
      <c r="V302" s="3">
        <f t="shared" si="4"/>
        <v>0</v>
      </c>
    </row>
    <row r="303" spans="1:22">
      <c r="A303" s="6">
        <v>271</v>
      </c>
      <c r="B303" s="15">
        <v>41545</v>
      </c>
      <c r="C303" s="8">
        <v>289</v>
      </c>
      <c r="D303" s="28">
        <v>444.72916666666669</v>
      </c>
      <c r="E303" s="24">
        <v>67.391666666666666</v>
      </c>
      <c r="F303" s="24">
        <v>68</v>
      </c>
      <c r="G303" s="24"/>
      <c r="V303" s="3">
        <f t="shared" si="4"/>
        <v>0</v>
      </c>
    </row>
    <row r="304" spans="1:22">
      <c r="A304" s="6">
        <v>272</v>
      </c>
      <c r="B304" s="15">
        <v>41546</v>
      </c>
      <c r="C304" s="8">
        <v>287</v>
      </c>
      <c r="D304" s="28">
        <v>441.63541666666669</v>
      </c>
      <c r="E304" s="24">
        <v>67.670833333333334</v>
      </c>
      <c r="F304" s="24">
        <v>68.5</v>
      </c>
      <c r="G304" s="24"/>
      <c r="V304" s="3">
        <f t="shared" si="4"/>
        <v>0</v>
      </c>
    </row>
    <row r="305" spans="1:47">
      <c r="A305" s="6">
        <v>273</v>
      </c>
      <c r="B305" s="15">
        <v>41547</v>
      </c>
      <c r="C305" s="8">
        <v>284</v>
      </c>
      <c r="D305" s="28">
        <v>444.89583333333331</v>
      </c>
      <c r="E305" s="24">
        <v>68.229166666666671</v>
      </c>
      <c r="F305" s="24">
        <v>69.2</v>
      </c>
      <c r="G305" s="24"/>
      <c r="V305" s="3">
        <f t="shared" si="4"/>
        <v>0</v>
      </c>
    </row>
    <row r="306" spans="1:47">
      <c r="A306" s="6">
        <v>274</v>
      </c>
      <c r="B306" s="15">
        <v>41548</v>
      </c>
      <c r="C306" s="8">
        <v>289</v>
      </c>
      <c r="D306" s="28">
        <v>453.46875</v>
      </c>
      <c r="E306" s="24">
        <v>68.808333333333323</v>
      </c>
      <c r="F306" s="24">
        <v>69.599999999999994</v>
      </c>
      <c r="G306" s="24"/>
      <c r="V306" s="3">
        <f t="shared" si="4"/>
        <v>0</v>
      </c>
    </row>
    <row r="307" spans="1:47">
      <c r="A307" s="6">
        <v>275</v>
      </c>
      <c r="B307" s="15">
        <v>41549</v>
      </c>
      <c r="C307" s="8">
        <v>315</v>
      </c>
      <c r="D307" s="28">
        <v>448.13541666666669</v>
      </c>
      <c r="E307" s="24">
        <v>68.433333333333323</v>
      </c>
      <c r="F307" s="24">
        <v>69.099999999999994</v>
      </c>
      <c r="G307" s="24"/>
      <c r="V307" s="3">
        <f t="shared" si="4"/>
        <v>0</v>
      </c>
    </row>
    <row r="308" spans="1:47">
      <c r="A308" s="6">
        <v>276</v>
      </c>
      <c r="B308" s="15">
        <v>41550</v>
      </c>
      <c r="C308" s="8">
        <v>318</v>
      </c>
      <c r="D308" s="28">
        <v>441.55208333333331</v>
      </c>
      <c r="E308" s="24">
        <v>67.137499999999989</v>
      </c>
      <c r="F308" s="24">
        <v>68.400000000000006</v>
      </c>
      <c r="G308" s="24"/>
      <c r="V308" s="3">
        <f t="shared" si="4"/>
        <v>0</v>
      </c>
    </row>
    <row r="309" spans="1:47">
      <c r="A309" s="6">
        <v>277</v>
      </c>
      <c r="B309" s="15">
        <v>41551</v>
      </c>
      <c r="C309" s="8">
        <v>302</v>
      </c>
      <c r="D309" s="28">
        <v>412.44791666666669</v>
      </c>
      <c r="E309" s="24">
        <v>65.754166666666663</v>
      </c>
      <c r="F309" s="24">
        <v>66.400000000000006</v>
      </c>
      <c r="G309" s="24"/>
      <c r="V309" s="3">
        <f t="shared" si="4"/>
        <v>0</v>
      </c>
    </row>
    <row r="310" spans="1:47">
      <c r="A310" s="6">
        <v>278</v>
      </c>
      <c r="B310" s="15">
        <v>41552</v>
      </c>
      <c r="C310" s="8">
        <v>279</v>
      </c>
      <c r="D310" s="28">
        <v>411.23958333333331</v>
      </c>
      <c r="E310" s="24">
        <v>65.770833333333329</v>
      </c>
      <c r="F310" s="24">
        <v>66.5</v>
      </c>
      <c r="G310" s="24"/>
      <c r="V310" s="3">
        <f t="shared" si="4"/>
        <v>0</v>
      </c>
    </row>
    <row r="311" spans="1:47">
      <c r="A311" s="6">
        <v>279</v>
      </c>
      <c r="B311" s="15">
        <v>41553</v>
      </c>
      <c r="C311" s="8">
        <v>268</v>
      </c>
      <c r="D311" s="28">
        <v>413.20833333333331</v>
      </c>
      <c r="E311" s="24">
        <v>65.533333333333331</v>
      </c>
      <c r="F311" s="24">
        <v>66</v>
      </c>
      <c r="G311" s="24"/>
      <c r="V311" s="3">
        <f t="shared" si="4"/>
        <v>0</v>
      </c>
    </row>
    <row r="312" spans="1:47">
      <c r="A312" s="6">
        <v>280</v>
      </c>
      <c r="B312" s="15">
        <v>41554</v>
      </c>
      <c r="C312" s="8">
        <v>249</v>
      </c>
      <c r="D312" s="28">
        <v>409.21875</v>
      </c>
      <c r="E312" s="24">
        <v>65.704166666666666</v>
      </c>
      <c r="F312" s="24">
        <v>66.5</v>
      </c>
      <c r="G312" s="24"/>
      <c r="V312" s="3">
        <f t="shared" si="4"/>
        <v>0</v>
      </c>
    </row>
    <row r="313" spans="1:47">
      <c r="A313" s="6">
        <v>281</v>
      </c>
      <c r="B313" s="15">
        <v>41555</v>
      </c>
      <c r="C313" s="8">
        <v>228</v>
      </c>
      <c r="D313" s="28">
        <v>414.76041666666669</v>
      </c>
      <c r="E313" s="24">
        <v>65.875000000000014</v>
      </c>
      <c r="F313" s="24">
        <v>66.400000000000006</v>
      </c>
      <c r="G313" s="24"/>
      <c r="V313" s="3">
        <f t="shared" si="4"/>
        <v>0</v>
      </c>
    </row>
    <row r="314" spans="1:47">
      <c r="A314" s="6">
        <v>282</v>
      </c>
      <c r="B314" s="15">
        <v>41556</v>
      </c>
      <c r="C314" s="8">
        <v>232</v>
      </c>
      <c r="D314" s="28">
        <v>416.14583333333331</v>
      </c>
      <c r="E314" s="24">
        <v>64.849999999999994</v>
      </c>
      <c r="F314" s="24">
        <v>65.599999999999994</v>
      </c>
      <c r="G314" s="24"/>
      <c r="V314" s="3">
        <f t="shared" si="4"/>
        <v>0</v>
      </c>
    </row>
    <row r="315" spans="1:47">
      <c r="A315" s="6">
        <v>283</v>
      </c>
      <c r="B315" s="15">
        <v>41557</v>
      </c>
      <c r="C315" s="8">
        <v>252</v>
      </c>
      <c r="D315" s="28">
        <v>406.10416666666669</v>
      </c>
      <c r="E315" s="24">
        <v>64.058333333333337</v>
      </c>
      <c r="F315" s="24">
        <v>64.5</v>
      </c>
      <c r="G315" s="24"/>
      <c r="H315" s="25"/>
      <c r="I315" s="25"/>
      <c r="L315" s="25"/>
      <c r="N315" s="25"/>
      <c r="V315" s="3">
        <f t="shared" si="4"/>
        <v>0</v>
      </c>
      <c r="AA315" s="25"/>
      <c r="AB315" s="25"/>
      <c r="AI315" s="25"/>
      <c r="AJ315" s="27"/>
      <c r="AM315" s="25"/>
      <c r="AU315" s="23"/>
    </row>
    <row r="316" spans="1:47">
      <c r="A316" s="6">
        <v>284</v>
      </c>
      <c r="B316" s="15">
        <v>41558</v>
      </c>
      <c r="C316" s="8">
        <v>262</v>
      </c>
      <c r="D316" s="28">
        <v>409.57291666666669</v>
      </c>
      <c r="E316" s="24">
        <v>64.104166666666671</v>
      </c>
      <c r="F316" s="24">
        <v>65.2</v>
      </c>
      <c r="G316" s="24"/>
      <c r="V316" s="3">
        <f t="shared" si="4"/>
        <v>0</v>
      </c>
    </row>
    <row r="317" spans="1:47">
      <c r="A317" s="6">
        <v>285</v>
      </c>
      <c r="B317" s="15">
        <v>41559</v>
      </c>
      <c r="C317" s="8">
        <v>261</v>
      </c>
      <c r="D317" s="28">
        <v>412.52083333333331</v>
      </c>
      <c r="E317" s="24">
        <v>64.91249999999998</v>
      </c>
      <c r="F317" s="24">
        <v>65.599999999999994</v>
      </c>
      <c r="G317" s="24"/>
      <c r="V317" s="3">
        <f t="shared" si="4"/>
        <v>0</v>
      </c>
    </row>
    <row r="318" spans="1:47">
      <c r="A318" s="6">
        <v>286</v>
      </c>
      <c r="B318" s="15">
        <v>41560</v>
      </c>
      <c r="C318" s="8">
        <v>259</v>
      </c>
      <c r="D318" s="28">
        <v>412.03125</v>
      </c>
      <c r="E318" s="24">
        <v>64.499999999999986</v>
      </c>
      <c r="F318" s="24">
        <v>65.099999999999994</v>
      </c>
      <c r="G318" s="24"/>
      <c r="V318" s="3">
        <f t="shared" si="4"/>
        <v>0</v>
      </c>
    </row>
    <row r="319" spans="1:47">
      <c r="A319" s="6">
        <v>287</v>
      </c>
      <c r="B319" s="15">
        <v>41561</v>
      </c>
      <c r="C319" s="8">
        <v>258</v>
      </c>
      <c r="D319" s="28">
        <v>407.85416666666669</v>
      </c>
      <c r="E319" s="24">
        <v>64.458333333333314</v>
      </c>
      <c r="F319" s="24">
        <v>65.2</v>
      </c>
      <c r="G319" s="24"/>
      <c r="V319" s="3">
        <f t="shared" si="4"/>
        <v>0</v>
      </c>
    </row>
    <row r="320" spans="1:47">
      <c r="A320" s="6">
        <v>288</v>
      </c>
      <c r="B320" s="15">
        <v>41562</v>
      </c>
      <c r="C320" s="8">
        <v>271</v>
      </c>
      <c r="D320" s="28">
        <v>413.6875</v>
      </c>
      <c r="E320" s="24">
        <v>64.162500000000009</v>
      </c>
      <c r="F320" s="24">
        <v>64.900000000000006</v>
      </c>
      <c r="G320" s="24"/>
      <c r="V320" s="3">
        <f t="shared" si="4"/>
        <v>0</v>
      </c>
    </row>
    <row r="321" spans="1:22">
      <c r="A321" s="6">
        <v>289</v>
      </c>
      <c r="B321" s="15">
        <v>41563</v>
      </c>
      <c r="C321" s="8">
        <v>283</v>
      </c>
      <c r="D321" s="28">
        <v>420.3125</v>
      </c>
      <c r="E321" s="24">
        <v>64.291666666666671</v>
      </c>
      <c r="F321" s="24">
        <v>65</v>
      </c>
      <c r="G321" s="24"/>
      <c r="V321" s="3">
        <f t="shared" si="4"/>
        <v>0</v>
      </c>
    </row>
    <row r="322" spans="1:22">
      <c r="A322" s="6">
        <v>290</v>
      </c>
      <c r="B322" s="15">
        <v>41564</v>
      </c>
      <c r="C322" s="8">
        <v>271</v>
      </c>
      <c r="D322" s="28">
        <v>422.48958333333331</v>
      </c>
      <c r="E322" s="24">
        <v>64.224999999999994</v>
      </c>
      <c r="F322" s="24">
        <v>65.099999999999994</v>
      </c>
      <c r="G322" s="24"/>
      <c r="V322" s="3">
        <f t="shared" si="4"/>
        <v>0</v>
      </c>
    </row>
    <row r="323" spans="1:22">
      <c r="A323" s="6">
        <v>291</v>
      </c>
      <c r="B323" s="15">
        <v>41565</v>
      </c>
      <c r="C323" s="8">
        <v>245</v>
      </c>
      <c r="D323" s="28">
        <v>421.9375</v>
      </c>
      <c r="E323" s="24">
        <v>64.166666666666671</v>
      </c>
      <c r="F323" s="24">
        <v>65</v>
      </c>
      <c r="G323" s="24"/>
      <c r="V323" s="3">
        <f t="shared" si="4"/>
        <v>0</v>
      </c>
    </row>
    <row r="324" spans="1:22">
      <c r="A324" s="6">
        <v>292</v>
      </c>
      <c r="B324" s="15">
        <v>41566</v>
      </c>
      <c r="C324" s="8">
        <v>227</v>
      </c>
      <c r="D324" s="28">
        <v>426.92708333333331</v>
      </c>
      <c r="E324" s="24">
        <v>64.291666666666657</v>
      </c>
      <c r="F324" s="24">
        <v>65.2</v>
      </c>
      <c r="G324" s="24"/>
      <c r="V324" s="3">
        <f t="shared" si="4"/>
        <v>0</v>
      </c>
    </row>
    <row r="325" spans="1:22">
      <c r="A325" s="6">
        <v>293</v>
      </c>
      <c r="B325" s="15">
        <v>41567</v>
      </c>
      <c r="C325" s="8">
        <v>249</v>
      </c>
      <c r="D325" s="28">
        <v>424.38541666666669</v>
      </c>
      <c r="E325" s="24">
        <v>64.441666666666663</v>
      </c>
      <c r="F325" s="24">
        <v>65.099999999999994</v>
      </c>
      <c r="G325" s="24"/>
      <c r="V325" s="3">
        <f t="shared" si="4"/>
        <v>0</v>
      </c>
    </row>
    <row r="326" spans="1:22">
      <c r="A326" s="6">
        <v>294</v>
      </c>
      <c r="B326" s="15">
        <v>41568</v>
      </c>
      <c r="C326" s="8">
        <v>271</v>
      </c>
      <c r="D326" s="28">
        <v>427.25</v>
      </c>
      <c r="E326" s="24">
        <v>64.458333333333329</v>
      </c>
      <c r="F326" s="24">
        <v>65.3</v>
      </c>
      <c r="G326" s="24"/>
      <c r="V326" s="3">
        <f t="shared" si="4"/>
        <v>0</v>
      </c>
    </row>
    <row r="327" spans="1:22">
      <c r="A327" s="6">
        <v>295</v>
      </c>
      <c r="B327" s="15">
        <v>41569</v>
      </c>
      <c r="C327" s="8">
        <v>288</v>
      </c>
      <c r="D327" s="28">
        <v>429.30208333333331</v>
      </c>
      <c r="E327" s="24">
        <v>64.8</v>
      </c>
      <c r="F327" s="24">
        <v>65.7</v>
      </c>
      <c r="G327" s="24"/>
      <c r="V327" s="3">
        <f t="shared" si="4"/>
        <v>0</v>
      </c>
    </row>
    <row r="328" spans="1:22">
      <c r="A328" s="6">
        <v>296</v>
      </c>
      <c r="B328" s="15">
        <v>41570</v>
      </c>
      <c r="C328" s="8">
        <v>300</v>
      </c>
      <c r="D328" s="28">
        <v>445.125</v>
      </c>
      <c r="E328" s="24">
        <v>64.924999999999983</v>
      </c>
      <c r="F328" s="24">
        <v>65.599999999999994</v>
      </c>
      <c r="G328" s="24"/>
      <c r="V328" s="3">
        <f t="shared" si="4"/>
        <v>0</v>
      </c>
    </row>
    <row r="329" spans="1:22">
      <c r="A329" s="6">
        <v>297</v>
      </c>
      <c r="B329" s="15">
        <v>41571</v>
      </c>
      <c r="C329" s="8">
        <v>308</v>
      </c>
      <c r="D329" s="30">
        <v>448.83333333333331</v>
      </c>
      <c r="E329" s="24">
        <v>64.837500000000006</v>
      </c>
      <c r="F329" s="24">
        <v>65.599999999999994</v>
      </c>
      <c r="G329" s="24"/>
      <c r="V329" s="3">
        <f t="shared" si="4"/>
        <v>0</v>
      </c>
    </row>
    <row r="330" spans="1:22">
      <c r="A330" s="6">
        <v>298</v>
      </c>
      <c r="B330" s="15">
        <v>41572</v>
      </c>
      <c r="C330" s="8">
        <v>303</v>
      </c>
      <c r="D330" s="30">
        <v>449.58333333333331</v>
      </c>
      <c r="E330" s="24">
        <v>64.587499999999991</v>
      </c>
      <c r="F330" s="24">
        <v>65.099999999999994</v>
      </c>
      <c r="G330" s="24"/>
      <c r="V330" s="3">
        <f t="shared" si="4"/>
        <v>0</v>
      </c>
    </row>
    <row r="331" spans="1:22">
      <c r="A331" s="6">
        <v>299</v>
      </c>
      <c r="B331" s="15">
        <v>41573</v>
      </c>
      <c r="C331" s="8">
        <v>281</v>
      </c>
      <c r="D331" s="30">
        <v>434.61458333333331</v>
      </c>
      <c r="E331" s="24">
        <v>64.599999999999994</v>
      </c>
      <c r="F331" s="24">
        <v>65.3</v>
      </c>
      <c r="G331" s="24"/>
      <c r="V331" s="3">
        <f t="shared" si="4"/>
        <v>0</v>
      </c>
    </row>
    <row r="332" spans="1:22">
      <c r="A332" s="6">
        <v>300</v>
      </c>
      <c r="B332" s="15">
        <v>41574</v>
      </c>
      <c r="C332" s="8">
        <v>262</v>
      </c>
      <c r="D332" s="30">
        <v>426.55208333333331</v>
      </c>
      <c r="E332" s="24">
        <v>64.383333333333312</v>
      </c>
      <c r="F332" s="24">
        <v>65.099999999999994</v>
      </c>
      <c r="G332" s="24"/>
      <c r="V332" s="3">
        <f t="shared" si="4"/>
        <v>0</v>
      </c>
    </row>
    <row r="333" spans="1:22">
      <c r="A333" s="6">
        <v>301</v>
      </c>
      <c r="B333" s="15">
        <v>41575</v>
      </c>
      <c r="C333" s="8">
        <v>248</v>
      </c>
      <c r="D333" s="30">
        <v>456.85416666666669</v>
      </c>
      <c r="E333" s="24">
        <v>63.558333333333337</v>
      </c>
      <c r="F333" s="24">
        <v>64</v>
      </c>
      <c r="G333" s="24"/>
      <c r="V333" s="3">
        <f t="shared" si="4"/>
        <v>0</v>
      </c>
    </row>
    <row r="334" spans="1:22">
      <c r="A334" s="6">
        <v>302</v>
      </c>
      <c r="B334" s="15">
        <v>41576</v>
      </c>
      <c r="C334" s="8">
        <v>264</v>
      </c>
      <c r="D334" s="30">
        <v>431.375</v>
      </c>
      <c r="E334" s="24">
        <v>62.600000000000016</v>
      </c>
      <c r="F334" s="24">
        <v>63.2</v>
      </c>
      <c r="G334" s="24"/>
      <c r="V334" s="3">
        <f t="shared" si="4"/>
        <v>0</v>
      </c>
    </row>
    <row r="335" spans="1:22">
      <c r="A335" s="6">
        <v>303</v>
      </c>
      <c r="B335" s="15">
        <v>41577</v>
      </c>
      <c r="C335" s="8">
        <v>267</v>
      </c>
      <c r="D335" s="30">
        <v>435.52083333333331</v>
      </c>
      <c r="E335" s="24">
        <v>61.4375</v>
      </c>
      <c r="F335" s="24">
        <v>62.2</v>
      </c>
      <c r="G335" s="24"/>
      <c r="V335" s="3">
        <f t="shared" si="4"/>
        <v>0</v>
      </c>
    </row>
    <row r="336" spans="1:22">
      <c r="A336" s="6">
        <v>304</v>
      </c>
      <c r="B336" s="15">
        <v>41578</v>
      </c>
      <c r="C336" s="8">
        <v>279</v>
      </c>
      <c r="D336" s="30">
        <v>435.34375</v>
      </c>
      <c r="E336" s="24">
        <v>60.999999999999993</v>
      </c>
      <c r="F336" s="24">
        <v>61.8</v>
      </c>
      <c r="G336" s="24"/>
      <c r="V336" s="3">
        <f t="shared" si="4"/>
        <v>0</v>
      </c>
    </row>
    <row r="337" spans="1:47">
      <c r="A337" s="6">
        <v>305</v>
      </c>
      <c r="B337" s="15">
        <v>41579</v>
      </c>
      <c r="C337" s="8">
        <v>285</v>
      </c>
      <c r="D337" s="30">
        <v>430.17708333333331</v>
      </c>
      <c r="E337" s="24">
        <v>61.145833333333336</v>
      </c>
      <c r="F337" s="24">
        <v>61.8</v>
      </c>
      <c r="G337" s="24"/>
      <c r="V337" s="3">
        <f t="shared" si="4"/>
        <v>0</v>
      </c>
    </row>
    <row r="338" spans="1:47">
      <c r="A338" s="6">
        <v>306</v>
      </c>
      <c r="B338" s="15">
        <v>41580</v>
      </c>
      <c r="C338" s="4">
        <v>279</v>
      </c>
      <c r="D338" s="16">
        <v>339.65625</v>
      </c>
      <c r="E338" s="5">
        <v>61.450000000000017</v>
      </c>
      <c r="F338" s="5">
        <v>61.9</v>
      </c>
      <c r="G338" s="5"/>
      <c r="V338" s="3">
        <f t="shared" si="4"/>
        <v>0</v>
      </c>
    </row>
    <row r="339" spans="1:47">
      <c r="A339" s="6">
        <v>307</v>
      </c>
      <c r="B339" s="15">
        <v>41581</v>
      </c>
      <c r="C339" s="4">
        <v>285</v>
      </c>
      <c r="D339" s="16">
        <v>258.34375</v>
      </c>
      <c r="E339" s="5">
        <v>60.44166666666667</v>
      </c>
      <c r="F339" s="5">
        <v>61.6</v>
      </c>
      <c r="G339" s="5"/>
      <c r="V339" s="3">
        <f t="shared" si="4"/>
        <v>0</v>
      </c>
    </row>
    <row r="340" spans="1:47" ht="15">
      <c r="A340" s="6">
        <v>308</v>
      </c>
      <c r="B340" s="15">
        <v>41582</v>
      </c>
      <c r="C340" s="4">
        <v>296</v>
      </c>
      <c r="D340" s="31">
        <v>273.47916666666669</v>
      </c>
      <c r="E340" s="5">
        <v>58.870833333333344</v>
      </c>
      <c r="F340" s="5">
        <v>59.6</v>
      </c>
      <c r="G340" s="5"/>
      <c r="V340" s="3">
        <f t="shared" si="4"/>
        <v>0</v>
      </c>
    </row>
    <row r="341" spans="1:47" ht="15">
      <c r="A341" s="6">
        <v>309</v>
      </c>
      <c r="B341" s="15">
        <v>41583</v>
      </c>
      <c r="C341" s="4">
        <v>313</v>
      </c>
      <c r="D341" s="31">
        <v>244.51041666666666</v>
      </c>
      <c r="E341" s="5">
        <v>58.283333333333339</v>
      </c>
      <c r="F341" s="5">
        <v>58.7</v>
      </c>
      <c r="G341" s="5"/>
      <c r="V341" s="3">
        <f t="shared" si="4"/>
        <v>0</v>
      </c>
    </row>
    <row r="342" spans="1:47">
      <c r="A342" s="6">
        <v>310</v>
      </c>
      <c r="B342" s="15">
        <v>41584</v>
      </c>
      <c r="C342" s="4">
        <v>322</v>
      </c>
      <c r="D342" s="32">
        <v>251.69791666666666</v>
      </c>
      <c r="E342" s="5">
        <v>58.1</v>
      </c>
      <c r="F342" s="5">
        <v>58.5</v>
      </c>
      <c r="G342" s="5"/>
      <c r="V342" s="3">
        <f t="shared" si="4"/>
        <v>0</v>
      </c>
    </row>
    <row r="343" spans="1:47">
      <c r="A343" s="6">
        <v>311</v>
      </c>
      <c r="B343" s="15">
        <v>41585</v>
      </c>
      <c r="C343" s="4">
        <v>336</v>
      </c>
      <c r="D343" s="32">
        <v>245.76041666666666</v>
      </c>
      <c r="E343" s="5">
        <v>57.88750000000001</v>
      </c>
      <c r="F343" s="5">
        <v>58.1</v>
      </c>
      <c r="G343" s="5"/>
      <c r="V343" s="3">
        <f t="shared" si="4"/>
        <v>0</v>
      </c>
    </row>
    <row r="344" spans="1:47">
      <c r="A344" s="6">
        <v>312</v>
      </c>
      <c r="B344" s="15">
        <v>41586</v>
      </c>
      <c r="C344" s="4">
        <v>351</v>
      </c>
      <c r="D344" s="32">
        <v>274.77083333333331</v>
      </c>
      <c r="E344" s="5">
        <v>57.491666666666667</v>
      </c>
      <c r="F344" s="5">
        <v>57.9</v>
      </c>
      <c r="G344" s="5"/>
      <c r="V344" s="3">
        <f t="shared" si="4"/>
        <v>0</v>
      </c>
    </row>
    <row r="345" spans="1:47">
      <c r="A345" s="6">
        <v>313</v>
      </c>
      <c r="B345" s="15">
        <v>41587</v>
      </c>
      <c r="C345" s="4">
        <v>351</v>
      </c>
      <c r="D345" s="32">
        <v>267.52083333333331</v>
      </c>
      <c r="E345" s="5">
        <v>57.725000000000016</v>
      </c>
      <c r="F345" s="5">
        <v>58.3</v>
      </c>
      <c r="G345" s="5"/>
      <c r="V345" s="3">
        <f t="shared" si="4"/>
        <v>0</v>
      </c>
    </row>
    <row r="346" spans="1:47">
      <c r="A346" s="6">
        <v>314</v>
      </c>
      <c r="B346" s="15">
        <v>41588</v>
      </c>
      <c r="C346" s="4">
        <v>368</v>
      </c>
      <c r="D346" s="32">
        <v>303.52083333333331</v>
      </c>
      <c r="E346" s="5">
        <v>57.949999999999982</v>
      </c>
      <c r="F346" s="5">
        <v>58.3</v>
      </c>
      <c r="G346" s="5"/>
      <c r="V346" s="3">
        <f t="shared" si="4"/>
        <v>0</v>
      </c>
    </row>
    <row r="347" spans="1:47">
      <c r="A347" s="6">
        <v>315</v>
      </c>
      <c r="B347" s="15">
        <v>41589</v>
      </c>
      <c r="C347" s="4">
        <v>382</v>
      </c>
      <c r="D347" s="32">
        <v>337.8125</v>
      </c>
      <c r="E347" s="5">
        <v>58.09166666666664</v>
      </c>
      <c r="F347" s="5">
        <v>58.6</v>
      </c>
      <c r="G347" s="5"/>
      <c r="V347" s="3">
        <f t="shared" si="4"/>
        <v>0</v>
      </c>
    </row>
    <row r="348" spans="1:47">
      <c r="A348" s="6">
        <v>316</v>
      </c>
      <c r="B348" s="15">
        <v>41590</v>
      </c>
      <c r="C348" s="4">
        <v>344</v>
      </c>
      <c r="D348" s="32">
        <v>358.14583333333331</v>
      </c>
      <c r="E348" s="5">
        <v>58.345833333333353</v>
      </c>
      <c r="F348" s="5">
        <v>58.6</v>
      </c>
      <c r="G348" s="5"/>
      <c r="V348" s="3">
        <f t="shared" si="4"/>
        <v>0</v>
      </c>
    </row>
    <row r="349" spans="1:47">
      <c r="A349" s="6">
        <v>317</v>
      </c>
      <c r="B349" s="15">
        <v>41591</v>
      </c>
      <c r="C349" s="4">
        <v>304</v>
      </c>
      <c r="D349" s="32">
        <v>358.64583333333331</v>
      </c>
      <c r="E349" s="5">
        <v>58.512500000000017</v>
      </c>
      <c r="F349" s="5">
        <v>58.9</v>
      </c>
      <c r="G349" s="5"/>
      <c r="V349" s="3">
        <f t="shared" si="4"/>
        <v>0</v>
      </c>
    </row>
    <row r="350" spans="1:47">
      <c r="A350" s="6">
        <v>318</v>
      </c>
      <c r="B350" s="15">
        <v>41592</v>
      </c>
      <c r="C350" s="4">
        <v>285</v>
      </c>
      <c r="D350" s="32">
        <v>376.13541666666669</v>
      </c>
      <c r="E350" s="5">
        <v>58.641666666666659</v>
      </c>
      <c r="F350" s="5">
        <v>59.2</v>
      </c>
      <c r="G350" s="5"/>
      <c r="V350" s="3">
        <f t="shared" si="4"/>
        <v>0</v>
      </c>
    </row>
    <row r="351" spans="1:47">
      <c r="A351" s="6">
        <v>319</v>
      </c>
      <c r="B351" s="15">
        <v>41593</v>
      </c>
      <c r="C351" s="4">
        <v>260</v>
      </c>
      <c r="D351" s="32">
        <v>399.03125</v>
      </c>
      <c r="E351" s="5">
        <v>58.650000000000006</v>
      </c>
      <c r="F351" s="5">
        <v>59.2</v>
      </c>
      <c r="G351" s="5"/>
      <c r="H351" s="25"/>
      <c r="J351" s="25"/>
      <c r="L351" s="25"/>
      <c r="M351" s="25"/>
      <c r="V351" s="3">
        <f t="shared" si="4"/>
        <v>0</v>
      </c>
      <c r="AA351" s="25"/>
      <c r="AB351" s="25"/>
      <c r="AG351" s="25"/>
      <c r="AJ351" s="25"/>
      <c r="AN351" s="25"/>
      <c r="AO351" s="25"/>
      <c r="AP351" s="2"/>
      <c r="AQ351" s="2"/>
      <c r="AR351" s="33"/>
      <c r="AS351" s="2"/>
      <c r="AT351" s="2"/>
      <c r="AU351" s="23"/>
    </row>
    <row r="352" spans="1:47">
      <c r="A352" s="6">
        <v>320</v>
      </c>
      <c r="B352" s="15">
        <v>41594</v>
      </c>
      <c r="C352" s="4">
        <v>253</v>
      </c>
      <c r="D352" s="32">
        <v>414.77083333333331</v>
      </c>
      <c r="E352" s="5">
        <v>58.095833333333331</v>
      </c>
      <c r="F352" s="5">
        <v>58.4</v>
      </c>
      <c r="G352" s="5"/>
      <c r="V352" s="3">
        <f t="shared" si="4"/>
        <v>0</v>
      </c>
    </row>
    <row r="353" spans="1:22">
      <c r="A353" s="6">
        <v>321</v>
      </c>
      <c r="B353" s="15">
        <v>41595</v>
      </c>
      <c r="C353" s="4">
        <v>245</v>
      </c>
      <c r="D353" s="32">
        <v>432.625</v>
      </c>
      <c r="E353" s="5">
        <v>57.941666666666684</v>
      </c>
      <c r="F353" s="5">
        <v>58.3</v>
      </c>
      <c r="G353" s="5"/>
      <c r="V353" s="3">
        <f t="shared" si="4"/>
        <v>0</v>
      </c>
    </row>
    <row r="354" spans="1:22">
      <c r="A354" s="6">
        <v>322</v>
      </c>
      <c r="B354" s="15">
        <v>41596</v>
      </c>
      <c r="C354" s="4">
        <v>232</v>
      </c>
      <c r="D354" s="32">
        <v>428.19791666666669</v>
      </c>
      <c r="E354" s="5">
        <v>57.766666666666673</v>
      </c>
      <c r="F354" s="5">
        <v>58.2</v>
      </c>
      <c r="G354" s="5"/>
      <c r="V354" s="3">
        <f t="shared" si="4"/>
        <v>0</v>
      </c>
    </row>
    <row r="355" spans="1:22">
      <c r="A355" s="6">
        <v>323</v>
      </c>
      <c r="B355" s="15">
        <v>41597</v>
      </c>
      <c r="C355" s="4">
        <v>220</v>
      </c>
      <c r="D355" s="32">
        <v>414.36458333333331</v>
      </c>
      <c r="E355" s="5">
        <v>57.366666666666667</v>
      </c>
      <c r="F355" s="5">
        <v>57.7</v>
      </c>
      <c r="G355" s="5"/>
      <c r="V355" s="3">
        <f t="shared" si="4"/>
        <v>0</v>
      </c>
    </row>
    <row r="356" spans="1:22">
      <c r="A356" s="6">
        <v>324</v>
      </c>
      <c r="B356" s="15">
        <v>41598</v>
      </c>
      <c r="C356" s="4">
        <v>210</v>
      </c>
      <c r="D356" s="32">
        <v>408.1875</v>
      </c>
      <c r="E356" s="5">
        <v>58.054166666666646</v>
      </c>
      <c r="F356" s="5">
        <v>58.6</v>
      </c>
      <c r="G356" s="5"/>
      <c r="V356" s="3">
        <f t="shared" si="4"/>
        <v>0</v>
      </c>
    </row>
    <row r="357" spans="1:22">
      <c r="A357" s="6">
        <v>325</v>
      </c>
      <c r="B357" s="15">
        <v>41599</v>
      </c>
      <c r="C357" s="4">
        <v>208</v>
      </c>
      <c r="D357" s="32">
        <v>440.63541666666669</v>
      </c>
      <c r="E357" s="5">
        <v>58.070833333333347</v>
      </c>
      <c r="F357" s="5">
        <v>58.5</v>
      </c>
      <c r="G357" s="5"/>
      <c r="V357" s="3">
        <f t="shared" si="4"/>
        <v>0</v>
      </c>
    </row>
    <row r="358" spans="1:22">
      <c r="A358" s="6">
        <v>326</v>
      </c>
      <c r="B358" s="15">
        <v>41600</v>
      </c>
      <c r="C358" s="4">
        <v>202</v>
      </c>
      <c r="D358" s="32">
        <v>451.59375</v>
      </c>
      <c r="E358" s="5">
        <v>56.574999999999996</v>
      </c>
      <c r="F358" s="5">
        <v>57.3</v>
      </c>
      <c r="G358" s="5"/>
      <c r="V358" s="3">
        <f t="shared" si="4"/>
        <v>0</v>
      </c>
    </row>
    <row r="359" spans="1:22">
      <c r="A359" s="6">
        <v>327</v>
      </c>
      <c r="B359" s="15">
        <v>41601</v>
      </c>
      <c r="C359" s="4">
        <v>198</v>
      </c>
      <c r="D359" s="32">
        <v>443.04166666666669</v>
      </c>
      <c r="E359" s="5">
        <v>55.991666666666667</v>
      </c>
      <c r="F359" s="5">
        <v>56.4</v>
      </c>
      <c r="G359" s="5"/>
      <c r="V359" s="3">
        <f t="shared" si="4"/>
        <v>0</v>
      </c>
    </row>
    <row r="360" spans="1:22">
      <c r="A360" s="6">
        <v>328</v>
      </c>
      <c r="B360" s="15">
        <v>41602</v>
      </c>
      <c r="C360" s="4">
        <v>200</v>
      </c>
      <c r="D360" s="32">
        <v>415.70833333333331</v>
      </c>
      <c r="E360" s="5">
        <v>55.733333333333341</v>
      </c>
      <c r="F360" s="5">
        <v>56.1</v>
      </c>
      <c r="G360" s="5"/>
      <c r="V360" s="3">
        <f t="shared" si="4"/>
        <v>0</v>
      </c>
    </row>
    <row r="361" spans="1:22">
      <c r="A361" s="6">
        <v>329</v>
      </c>
      <c r="B361" s="15">
        <v>41603</v>
      </c>
      <c r="C361" s="4">
        <v>196</v>
      </c>
      <c r="D361" s="32">
        <v>369.61458333333331</v>
      </c>
      <c r="E361" s="5">
        <v>55.524999999999977</v>
      </c>
      <c r="F361" s="5">
        <v>56.1</v>
      </c>
      <c r="G361" s="5"/>
      <c r="V361" s="3">
        <f t="shared" si="4"/>
        <v>0</v>
      </c>
    </row>
    <row r="362" spans="1:22">
      <c r="A362" s="6">
        <v>330</v>
      </c>
      <c r="B362" s="15">
        <v>41604</v>
      </c>
      <c r="C362" s="4">
        <v>188</v>
      </c>
      <c r="D362" s="32">
        <v>380.11458333333331</v>
      </c>
      <c r="E362" s="5">
        <v>55.604166666666679</v>
      </c>
      <c r="F362" s="5">
        <v>56.1</v>
      </c>
      <c r="G362" s="5"/>
      <c r="V362" s="3">
        <f t="shared" ref="V362:V398" si="5">T362*2.497+U362*4.116</f>
        <v>0</v>
      </c>
    </row>
    <row r="363" spans="1:22">
      <c r="A363" s="6">
        <v>331</v>
      </c>
      <c r="B363" s="15">
        <v>41605</v>
      </c>
      <c r="C363" s="4">
        <v>188</v>
      </c>
      <c r="D363" s="32">
        <v>426.73958333333331</v>
      </c>
      <c r="E363" s="5">
        <v>55.566666666666663</v>
      </c>
      <c r="F363" s="5">
        <v>56</v>
      </c>
      <c r="G363" s="5"/>
      <c r="V363" s="3">
        <f t="shared" si="5"/>
        <v>0</v>
      </c>
    </row>
    <row r="364" spans="1:22">
      <c r="A364" s="6">
        <v>332</v>
      </c>
      <c r="B364" s="15">
        <v>41606</v>
      </c>
      <c r="C364" s="4">
        <v>190</v>
      </c>
      <c r="D364" s="32">
        <v>438.09375</v>
      </c>
      <c r="E364" s="5">
        <v>55.412500000000001</v>
      </c>
      <c r="F364" s="5">
        <v>55.7</v>
      </c>
      <c r="G364" s="5"/>
      <c r="V364" s="3">
        <f t="shared" si="5"/>
        <v>0</v>
      </c>
    </row>
    <row r="365" spans="1:22">
      <c r="A365" s="6">
        <v>333</v>
      </c>
      <c r="B365" s="15">
        <v>41607</v>
      </c>
      <c r="C365" s="4">
        <v>191</v>
      </c>
      <c r="D365" s="32">
        <v>448.19791666666669</v>
      </c>
      <c r="E365" s="5">
        <v>55.295833333333327</v>
      </c>
      <c r="F365" s="5">
        <v>56</v>
      </c>
      <c r="G365" s="5"/>
      <c r="V365" s="3">
        <f t="shared" si="5"/>
        <v>0</v>
      </c>
    </row>
    <row r="366" spans="1:22">
      <c r="A366" s="6">
        <v>334</v>
      </c>
      <c r="B366" s="15">
        <v>41608</v>
      </c>
      <c r="C366" s="4">
        <v>172</v>
      </c>
      <c r="D366" s="32">
        <v>454.05208333333331</v>
      </c>
      <c r="E366" s="5">
        <v>55.383333333333319</v>
      </c>
      <c r="F366" s="5">
        <v>56.4</v>
      </c>
      <c r="G366" s="5"/>
      <c r="V366" s="3">
        <f t="shared" si="5"/>
        <v>0</v>
      </c>
    </row>
    <row r="367" spans="1:22">
      <c r="A367" s="6">
        <v>335</v>
      </c>
      <c r="B367" s="15">
        <v>41609</v>
      </c>
      <c r="C367" s="4">
        <v>159</v>
      </c>
      <c r="D367" s="32">
        <v>404.25</v>
      </c>
      <c r="E367" s="5">
        <v>54.645833333333336</v>
      </c>
      <c r="F367" s="5">
        <v>55.3</v>
      </c>
      <c r="G367" s="5"/>
      <c r="V367" s="3">
        <f t="shared" si="5"/>
        <v>0</v>
      </c>
    </row>
    <row r="368" spans="1:22">
      <c r="A368" s="6">
        <v>336</v>
      </c>
      <c r="B368" s="15">
        <v>41610</v>
      </c>
      <c r="C368" s="4">
        <v>155</v>
      </c>
      <c r="D368" s="17">
        <v>350.90625</v>
      </c>
      <c r="E368" s="5">
        <v>54.379166666666663</v>
      </c>
      <c r="F368" s="5">
        <v>55.1</v>
      </c>
      <c r="G368" s="5"/>
      <c r="V368" s="3">
        <f t="shared" si="5"/>
        <v>0</v>
      </c>
    </row>
    <row r="369" spans="1:22">
      <c r="A369" s="6">
        <v>337</v>
      </c>
      <c r="B369" s="15">
        <v>41611</v>
      </c>
      <c r="C369" s="4">
        <v>142</v>
      </c>
      <c r="D369" s="17">
        <v>380.46875</v>
      </c>
      <c r="E369" s="5">
        <v>53.762499999999996</v>
      </c>
      <c r="F369" s="5">
        <v>54.1</v>
      </c>
      <c r="G369" s="5"/>
      <c r="V369" s="3">
        <f t="shared" si="5"/>
        <v>0</v>
      </c>
    </row>
    <row r="370" spans="1:22">
      <c r="A370" s="6">
        <v>338</v>
      </c>
      <c r="B370" s="15">
        <v>41612</v>
      </c>
      <c r="C370" s="4">
        <v>135</v>
      </c>
      <c r="D370" s="17">
        <v>349.125</v>
      </c>
      <c r="E370" s="5">
        <v>51.712500000000006</v>
      </c>
      <c r="F370" s="5">
        <v>52.8</v>
      </c>
      <c r="G370" s="5"/>
      <c r="V370" s="3">
        <f t="shared" si="5"/>
        <v>0</v>
      </c>
    </row>
    <row r="371" spans="1:22">
      <c r="A371" s="6">
        <v>339</v>
      </c>
      <c r="B371" s="15">
        <v>41613</v>
      </c>
      <c r="C371" s="4">
        <v>137</v>
      </c>
      <c r="D371" s="17">
        <v>384.85416666666669</v>
      </c>
      <c r="E371" s="5">
        <v>50.216666666666669</v>
      </c>
      <c r="F371" s="5">
        <v>50.8</v>
      </c>
      <c r="G371" s="5"/>
      <c r="V371" s="3">
        <f t="shared" si="5"/>
        <v>0</v>
      </c>
    </row>
    <row r="372" spans="1:22">
      <c r="A372" s="6">
        <v>340</v>
      </c>
      <c r="B372" s="15">
        <v>41614</v>
      </c>
      <c r="C372" s="4">
        <v>137</v>
      </c>
      <c r="D372" s="17">
        <v>402.52083333333331</v>
      </c>
      <c r="E372" s="5">
        <v>49.258333333333319</v>
      </c>
      <c r="F372" s="5">
        <v>49.7</v>
      </c>
      <c r="G372" s="5"/>
      <c r="V372" s="3">
        <f t="shared" si="5"/>
        <v>0</v>
      </c>
    </row>
    <row r="373" spans="1:22">
      <c r="A373" s="6">
        <v>341</v>
      </c>
      <c r="B373" s="15">
        <v>41615</v>
      </c>
      <c r="C373" s="4">
        <v>118</v>
      </c>
      <c r="D373" s="17">
        <v>390.54166666666669</v>
      </c>
      <c r="E373" s="5">
        <v>48.595833333333331</v>
      </c>
      <c r="F373" s="5">
        <v>48.9</v>
      </c>
      <c r="G373" s="5"/>
      <c r="V373" s="3">
        <f t="shared" si="5"/>
        <v>0</v>
      </c>
    </row>
    <row r="374" spans="1:22">
      <c r="A374" s="6">
        <v>342</v>
      </c>
      <c r="B374" s="15">
        <v>41616</v>
      </c>
      <c r="C374" s="4">
        <v>115</v>
      </c>
      <c r="D374" s="17">
        <v>355.77083333333331</v>
      </c>
      <c r="E374" s="5">
        <v>47.570833333333326</v>
      </c>
      <c r="F374" s="5">
        <v>48.2</v>
      </c>
      <c r="G374" s="5"/>
      <c r="V374" s="3">
        <f t="shared" si="5"/>
        <v>0</v>
      </c>
    </row>
    <row r="375" spans="1:22">
      <c r="A375" s="6">
        <v>343</v>
      </c>
      <c r="B375" s="15">
        <v>41617</v>
      </c>
      <c r="C375" s="4">
        <v>119</v>
      </c>
      <c r="D375" s="17">
        <v>372.96875</v>
      </c>
      <c r="E375" s="5">
        <v>46.591666666666669</v>
      </c>
      <c r="F375" s="5">
        <v>47</v>
      </c>
      <c r="G375" s="5"/>
      <c r="V375" s="3">
        <f t="shared" si="5"/>
        <v>0</v>
      </c>
    </row>
    <row r="376" spans="1:22">
      <c r="A376" s="6">
        <v>344</v>
      </c>
      <c r="B376" s="15">
        <v>41618</v>
      </c>
      <c r="C376" s="4">
        <v>111</v>
      </c>
      <c r="D376" s="17">
        <v>358.78125</v>
      </c>
      <c r="E376" s="5">
        <v>45.962500000000006</v>
      </c>
      <c r="F376" s="5">
        <v>46.2</v>
      </c>
      <c r="G376" s="5"/>
      <c r="V376" s="3">
        <f t="shared" si="5"/>
        <v>0</v>
      </c>
    </row>
    <row r="377" spans="1:22">
      <c r="A377" s="6">
        <v>345</v>
      </c>
      <c r="B377" s="15">
        <v>41619</v>
      </c>
      <c r="C377" s="4">
        <v>112</v>
      </c>
      <c r="D377" s="17">
        <v>300.97916666666669</v>
      </c>
      <c r="E377" s="5">
        <v>46.070833333333333</v>
      </c>
      <c r="F377" s="5">
        <v>46.8</v>
      </c>
      <c r="G377" s="5"/>
      <c r="V377" s="3">
        <f t="shared" si="5"/>
        <v>0</v>
      </c>
    </row>
    <row r="378" spans="1:22">
      <c r="A378" s="6">
        <v>346</v>
      </c>
      <c r="B378" s="15">
        <v>41620</v>
      </c>
      <c r="C378" s="4">
        <v>109</v>
      </c>
      <c r="D378" s="17">
        <v>268</v>
      </c>
      <c r="E378" s="5">
        <v>46.033333333333331</v>
      </c>
      <c r="F378" s="5">
        <v>47</v>
      </c>
      <c r="G378" s="5"/>
      <c r="V378" s="3">
        <f t="shared" si="5"/>
        <v>0</v>
      </c>
    </row>
    <row r="379" spans="1:22">
      <c r="A379" s="6">
        <v>347</v>
      </c>
      <c r="B379" s="15">
        <v>41621</v>
      </c>
      <c r="C379" s="4">
        <v>110</v>
      </c>
      <c r="D379" s="17">
        <v>285.04166666666669</v>
      </c>
      <c r="E379" s="5">
        <v>45.941666666666663</v>
      </c>
      <c r="F379" s="5">
        <v>46.5</v>
      </c>
      <c r="G379" s="5"/>
      <c r="V379" s="3">
        <f t="shared" si="5"/>
        <v>0</v>
      </c>
    </row>
    <row r="380" spans="1:22">
      <c r="A380" s="6">
        <v>348</v>
      </c>
      <c r="B380" s="15">
        <v>41622</v>
      </c>
      <c r="C380" s="4">
        <v>113</v>
      </c>
      <c r="D380" s="17">
        <v>316.90625</v>
      </c>
      <c r="E380" s="5">
        <v>45.970833333333339</v>
      </c>
      <c r="F380" s="5">
        <v>46.4</v>
      </c>
      <c r="G380" s="5"/>
      <c r="V380" s="3">
        <f t="shared" si="5"/>
        <v>0</v>
      </c>
    </row>
    <row r="381" spans="1:22">
      <c r="A381" s="6">
        <v>349</v>
      </c>
      <c r="B381" s="15">
        <v>41623</v>
      </c>
      <c r="C381" s="4">
        <v>115</v>
      </c>
      <c r="D381" s="17">
        <v>340.55208333333331</v>
      </c>
      <c r="E381" s="5">
        <v>45.81666666666667</v>
      </c>
      <c r="F381" s="5">
        <v>46.3</v>
      </c>
      <c r="G381" s="5"/>
      <c r="V381" s="3">
        <f t="shared" si="5"/>
        <v>0</v>
      </c>
    </row>
    <row r="382" spans="1:22">
      <c r="A382" s="6">
        <v>350</v>
      </c>
      <c r="B382" s="15">
        <v>41624</v>
      </c>
      <c r="C382" s="4">
        <v>114</v>
      </c>
      <c r="D382" s="17">
        <v>336.45833333333331</v>
      </c>
      <c r="E382" s="5">
        <v>46.054166666666667</v>
      </c>
      <c r="F382" s="5">
        <v>47.1</v>
      </c>
      <c r="G382" s="5"/>
      <c r="V382" s="3">
        <f t="shared" si="5"/>
        <v>0</v>
      </c>
    </row>
    <row r="383" spans="1:22">
      <c r="A383" s="6">
        <v>351</v>
      </c>
      <c r="B383" s="15">
        <v>41625</v>
      </c>
      <c r="C383" s="4">
        <v>109</v>
      </c>
      <c r="D383" s="17">
        <v>337.60416666666669</v>
      </c>
      <c r="E383" s="5">
        <v>46.012499999999996</v>
      </c>
      <c r="F383" s="5">
        <v>46.6</v>
      </c>
      <c r="G383" s="5"/>
      <c r="V383" s="3">
        <f t="shared" si="5"/>
        <v>0</v>
      </c>
    </row>
    <row r="384" spans="1:22">
      <c r="A384" s="6">
        <v>352</v>
      </c>
      <c r="B384" s="15">
        <v>41626</v>
      </c>
      <c r="C384" s="4">
        <v>109</v>
      </c>
      <c r="D384" s="17">
        <v>340.33333333333331</v>
      </c>
      <c r="E384" s="5">
        <v>46.43333333333333</v>
      </c>
      <c r="F384" s="5">
        <v>47.1</v>
      </c>
      <c r="G384" s="5"/>
      <c r="V384" s="3">
        <f t="shared" si="5"/>
        <v>0</v>
      </c>
    </row>
    <row r="385" spans="1:46">
      <c r="A385" s="6">
        <v>353</v>
      </c>
      <c r="B385" s="15">
        <v>41627</v>
      </c>
      <c r="C385" s="4">
        <v>110</v>
      </c>
      <c r="D385" s="17">
        <v>355.65625</v>
      </c>
      <c r="E385" s="5">
        <v>46.870833333333337</v>
      </c>
      <c r="F385" s="5">
        <v>47.1</v>
      </c>
      <c r="G385" s="5"/>
      <c r="V385" s="3">
        <f t="shared" si="5"/>
        <v>0</v>
      </c>
    </row>
    <row r="386" spans="1:46">
      <c r="A386" s="6">
        <v>354</v>
      </c>
      <c r="B386" s="15">
        <v>41628</v>
      </c>
      <c r="C386" s="4">
        <v>114</v>
      </c>
      <c r="D386" s="17">
        <v>362.75</v>
      </c>
      <c r="E386" s="5">
        <v>46.491666666666674</v>
      </c>
      <c r="F386" s="5">
        <v>46.8</v>
      </c>
      <c r="G386" s="5"/>
      <c r="V386" s="3">
        <f t="shared" si="5"/>
        <v>0</v>
      </c>
    </row>
    <row r="387" spans="1:46">
      <c r="A387" s="6">
        <v>355</v>
      </c>
      <c r="B387" s="15">
        <v>41629</v>
      </c>
      <c r="C387" s="4">
        <v>116</v>
      </c>
      <c r="D387" s="17">
        <v>306.80208333333331</v>
      </c>
      <c r="E387" s="5">
        <v>46.204166666666673</v>
      </c>
      <c r="F387" s="5">
        <v>46.9</v>
      </c>
      <c r="G387" s="5"/>
      <c r="V387" s="3">
        <f t="shared" si="5"/>
        <v>0</v>
      </c>
    </row>
    <row r="388" spans="1:46">
      <c r="A388" s="6">
        <v>356</v>
      </c>
      <c r="B388" s="15">
        <v>41630</v>
      </c>
      <c r="C388" s="4">
        <v>118</v>
      </c>
      <c r="D388" s="17">
        <v>287.98958333333331</v>
      </c>
      <c r="E388" s="5">
        <v>46.349999999999987</v>
      </c>
      <c r="F388" s="5">
        <v>47.8</v>
      </c>
      <c r="G388" s="5"/>
      <c r="V388" s="3">
        <f t="shared" si="5"/>
        <v>0</v>
      </c>
    </row>
    <row r="389" spans="1:46">
      <c r="A389" s="6">
        <v>357</v>
      </c>
      <c r="B389" s="15">
        <v>41631</v>
      </c>
      <c r="C389" s="4">
        <v>118</v>
      </c>
      <c r="D389" s="17">
        <v>271.39583333333331</v>
      </c>
      <c r="E389" s="5">
        <v>46.462499999999984</v>
      </c>
      <c r="F389" s="5">
        <v>48.2</v>
      </c>
      <c r="G389" s="5"/>
      <c r="V389" s="3">
        <f t="shared" si="5"/>
        <v>0</v>
      </c>
    </row>
    <row r="390" spans="1:46">
      <c r="A390" s="6">
        <v>358</v>
      </c>
      <c r="B390" s="15">
        <v>41632</v>
      </c>
      <c r="C390" s="4">
        <v>115</v>
      </c>
      <c r="D390" s="17">
        <v>249.9375</v>
      </c>
      <c r="E390" s="5">
        <v>46.283333333333331</v>
      </c>
      <c r="F390" s="5">
        <v>47</v>
      </c>
      <c r="G390" s="5"/>
      <c r="V390" s="3">
        <f t="shared" si="5"/>
        <v>0</v>
      </c>
    </row>
    <row r="391" spans="1:46">
      <c r="A391" s="6">
        <v>359</v>
      </c>
      <c r="B391" s="15">
        <v>41633</v>
      </c>
      <c r="C391" s="4">
        <v>113</v>
      </c>
      <c r="D391" s="17">
        <v>281.61458333333331</v>
      </c>
      <c r="E391" s="5">
        <v>46.908333333333331</v>
      </c>
      <c r="F391" s="5">
        <v>48.8</v>
      </c>
      <c r="G391" s="5"/>
      <c r="V391" s="3">
        <f t="shared" si="5"/>
        <v>0</v>
      </c>
    </row>
    <row r="392" spans="1:46">
      <c r="A392" s="6">
        <v>360</v>
      </c>
      <c r="B392" s="15">
        <v>41634</v>
      </c>
      <c r="C392" s="4">
        <v>111</v>
      </c>
      <c r="D392" s="17">
        <v>303.60416666666669</v>
      </c>
      <c r="E392" s="5">
        <v>46.620833333333337</v>
      </c>
      <c r="F392" s="5">
        <v>47.4</v>
      </c>
      <c r="G392" s="5"/>
      <c r="V392" s="3">
        <f t="shared" si="5"/>
        <v>0</v>
      </c>
    </row>
    <row r="393" spans="1:46">
      <c r="A393" s="6">
        <v>361</v>
      </c>
      <c r="B393" s="15">
        <v>41635</v>
      </c>
      <c r="C393" s="4">
        <v>109</v>
      </c>
      <c r="D393" s="17">
        <v>287.15625</v>
      </c>
      <c r="E393" s="5">
        <v>46.558333333333337</v>
      </c>
      <c r="F393" s="5">
        <v>47.3</v>
      </c>
      <c r="G393" s="5"/>
      <c r="V393" s="3">
        <f t="shared" si="5"/>
        <v>0</v>
      </c>
    </row>
    <row r="394" spans="1:46">
      <c r="A394" s="6">
        <v>362</v>
      </c>
      <c r="B394" s="15">
        <v>41636</v>
      </c>
      <c r="C394" s="4">
        <v>108</v>
      </c>
      <c r="D394" s="17">
        <v>300.26041666666669</v>
      </c>
      <c r="E394" s="5">
        <v>46.375</v>
      </c>
      <c r="F394" s="5">
        <v>46.9</v>
      </c>
      <c r="G394" s="5"/>
      <c r="V394" s="3">
        <f t="shared" si="5"/>
        <v>0</v>
      </c>
    </row>
    <row r="395" spans="1:46">
      <c r="A395" s="6">
        <v>363</v>
      </c>
      <c r="B395" s="15">
        <v>41637</v>
      </c>
      <c r="C395" s="4">
        <v>108</v>
      </c>
      <c r="D395" s="17">
        <v>280.51041666666669</v>
      </c>
      <c r="E395" s="5">
        <v>46.208333333333343</v>
      </c>
      <c r="F395" s="5">
        <v>46.7</v>
      </c>
      <c r="G395" s="5"/>
      <c r="V395" s="3">
        <f t="shared" si="5"/>
        <v>0</v>
      </c>
    </row>
    <row r="396" spans="1:46">
      <c r="A396" s="6">
        <v>364</v>
      </c>
      <c r="B396" s="15">
        <v>41638</v>
      </c>
      <c r="C396" s="4">
        <v>110</v>
      </c>
      <c r="D396" s="17">
        <v>318.45833333333331</v>
      </c>
      <c r="E396" s="5">
        <v>46.283333333333331</v>
      </c>
      <c r="F396" s="5">
        <v>47.5</v>
      </c>
      <c r="G396" s="5"/>
      <c r="V396" s="3">
        <f t="shared" si="5"/>
        <v>0</v>
      </c>
    </row>
    <row r="397" spans="1:46">
      <c r="A397" s="6">
        <v>365</v>
      </c>
      <c r="B397" s="15">
        <v>41639</v>
      </c>
      <c r="C397" s="4">
        <v>109</v>
      </c>
      <c r="D397" s="17">
        <v>324.42708333333331</v>
      </c>
      <c r="E397" s="5">
        <v>46.1</v>
      </c>
      <c r="F397" s="5">
        <v>46.1</v>
      </c>
      <c r="G397" s="5"/>
      <c r="V397" s="3">
        <f t="shared" si="5"/>
        <v>0</v>
      </c>
    </row>
    <row r="398" spans="1:46">
      <c r="A398" s="6"/>
      <c r="B398" s="15"/>
      <c r="C398" s="4"/>
      <c r="E398" s="5"/>
      <c r="F398" s="5"/>
      <c r="G398" s="5"/>
      <c r="V398" s="3">
        <f t="shared" si="5"/>
        <v>0</v>
      </c>
    </row>
    <row r="399" spans="1:46">
      <c r="B399" s="15"/>
    </row>
    <row r="400" spans="1:46">
      <c r="B400" s="15"/>
      <c r="AP400" s="11"/>
      <c r="AQ400" s="11"/>
      <c r="AR400" s="11"/>
      <c r="AS400" s="11"/>
      <c r="AT400" s="11"/>
    </row>
    <row r="401" spans="14:41">
      <c r="N401" s="11"/>
      <c r="O401" s="11"/>
      <c r="P401" s="11"/>
      <c r="Q401" s="11"/>
      <c r="R401" s="11"/>
      <c r="S401" s="11"/>
      <c r="T401" s="11"/>
      <c r="Z401" s="11"/>
      <c r="AA401" s="11"/>
      <c r="AB401" s="11"/>
      <c r="AC401" s="11"/>
      <c r="AD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</row>
  </sheetData>
  <sortState ref="A10:AR402">
    <sortCondition ref="B10:B402"/>
    <sortCondition ref="A10:A40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31" zoomScale="60" zoomScaleNormal="100" workbookViewId="0">
      <selection activeCell="AD108" sqref="AD108"/>
    </sheetView>
  </sheetViews>
  <sheetFormatPr defaultRowHeight="12.75"/>
  <cols>
    <col min="18" max="18" width="9.140625" customWidth="1"/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70" zoomScale="60" zoomScaleNormal="100" workbookViewId="0">
      <selection activeCell="AD108" sqref="AD108"/>
    </sheetView>
  </sheetViews>
  <sheetFormatPr defaultRowHeight="12.75"/>
  <cols>
    <col min="18" max="18" width="9.140625" customWidth="1"/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SB</cp:lastModifiedBy>
  <cp:lastPrinted>2014-02-10T22:43:37Z</cp:lastPrinted>
  <dcterms:created xsi:type="dcterms:W3CDTF">2011-07-18T15:24:48Z</dcterms:created>
  <dcterms:modified xsi:type="dcterms:W3CDTF">2014-02-10T22:44:49Z</dcterms:modified>
</cp:coreProperties>
</file>